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y.podiuk\Downloads\Фонд ліквідації. 16 серпня (1)\"/>
    </mc:Choice>
  </mc:AlternateContent>
  <xr:revisionPtr revIDLastSave="0" documentId="13_ncr:1_{33A472EC-13AE-4379-84A8-7999C17B3C12}" xr6:coauthVersionLast="47" xr6:coauthVersionMax="47" xr10:uidLastSave="{00000000-0000-0000-0000-000000000000}"/>
  <bookViews>
    <workbookView xWindow="-120" yWindow="-120" windowWidth="29040" windowHeight="15840" xr2:uid="{00000000-000D-0000-FFFF-FFFF00000000}"/>
  </bookViews>
  <sheets>
    <sheet name="ФОНД 2023 ред" sheetId="1" r:id="rId1"/>
  </sheets>
  <definedNames>
    <definedName name="_xlnm._FilterDatabase" localSheetId="0" hidden="1">'ФОНД 2023 ред'!$A$6:$AG$56</definedName>
  </definedNames>
  <calcPr calcId="181029"/>
</workbook>
</file>

<file path=xl/calcChain.xml><?xml version="1.0" encoding="utf-8"?>
<calcChain xmlns="http://schemas.openxmlformats.org/spreadsheetml/2006/main">
  <c r="O91" i="1" l="1"/>
  <c r="M91" i="1"/>
  <c r="L91" i="1"/>
  <c r="K91" i="1"/>
  <c r="I91" i="1"/>
  <c r="J89" i="1"/>
  <c r="J91" i="1" s="1"/>
  <c r="O87" i="1"/>
  <c r="M87" i="1"/>
  <c r="L87" i="1"/>
  <c r="K87" i="1"/>
  <c r="I87" i="1"/>
  <c r="J86" i="1"/>
  <c r="J87" i="1" s="1"/>
  <c r="O84" i="1"/>
  <c r="M84" i="1"/>
  <c r="I84" i="1"/>
  <c r="K83" i="1"/>
  <c r="J83" i="1"/>
  <c r="K82" i="1"/>
  <c r="J82" i="1"/>
  <c r="K81" i="1"/>
  <c r="J81" i="1"/>
  <c r="K80" i="1"/>
  <c r="J80" i="1"/>
  <c r="K79" i="1"/>
  <c r="J79" i="1"/>
  <c r="K78" i="1"/>
  <c r="J78" i="1"/>
  <c r="L77" i="1"/>
  <c r="L84" i="1" s="1"/>
  <c r="J77" i="1"/>
  <c r="J76" i="1"/>
  <c r="K74" i="1"/>
  <c r="J73" i="1"/>
  <c r="K68" i="1"/>
  <c r="J68" i="1" s="1"/>
  <c r="O66" i="1"/>
  <c r="M66" i="1"/>
  <c r="L66" i="1"/>
  <c r="J66" i="1"/>
  <c r="I66" i="1"/>
  <c r="K63" i="1"/>
  <c r="K66" i="1" s="1"/>
  <c r="O58" i="1"/>
  <c r="M58" i="1"/>
  <c r="L58" i="1"/>
  <c r="K58" i="1"/>
  <c r="J58" i="1"/>
  <c r="I58" i="1"/>
  <c r="O53" i="1"/>
  <c r="M53" i="1"/>
  <c r="M59" i="1" s="1"/>
  <c r="L53" i="1"/>
  <c r="L59" i="1" s="1"/>
  <c r="I53" i="1"/>
  <c r="I59" i="1" s="1"/>
  <c r="J51" i="1"/>
  <c r="J50" i="1"/>
  <c r="J49" i="1"/>
  <c r="J48" i="1"/>
  <c r="J47" i="1"/>
  <c r="J46" i="1"/>
  <c r="J45" i="1"/>
  <c r="J44" i="1"/>
  <c r="J43" i="1"/>
  <c r="J42" i="1"/>
  <c r="J41" i="1"/>
  <c r="J40" i="1"/>
  <c r="J39" i="1"/>
  <c r="J38" i="1"/>
  <c r="J37" i="1"/>
  <c r="J36" i="1"/>
  <c r="J35" i="1"/>
  <c r="J34" i="1"/>
  <c r="J33" i="1"/>
  <c r="J32" i="1"/>
  <c r="J31" i="1"/>
  <c r="J30" i="1"/>
  <c r="J29" i="1"/>
  <c r="J28" i="1"/>
  <c r="J27" i="1"/>
  <c r="J26" i="1"/>
  <c r="J25" i="1"/>
  <c r="K24" i="1"/>
  <c r="J24" i="1"/>
  <c r="K23" i="1"/>
  <c r="J23" i="1" s="1"/>
  <c r="K22" i="1"/>
  <c r="J22" i="1" s="1"/>
  <c r="K21" i="1"/>
  <c r="J21" i="1" s="1"/>
  <c r="J53" i="1" s="1"/>
  <c r="J59" i="1" s="1"/>
  <c r="K18" i="1"/>
  <c r="K17" i="1"/>
  <c r="K16" i="1"/>
  <c r="K15" i="1"/>
  <c r="K14" i="1"/>
  <c r="K13" i="1"/>
  <c r="K12" i="1"/>
  <c r="K11" i="1"/>
  <c r="L7" i="1" l="1"/>
  <c r="K53" i="1"/>
  <c r="K59" i="1" s="1"/>
  <c r="M7" i="1"/>
  <c r="O59" i="1"/>
  <c r="O7" i="1" s="1"/>
  <c r="I7" i="1"/>
  <c r="J84" i="1"/>
  <c r="J7" i="1" s="1"/>
  <c r="K84" i="1"/>
  <c r="K7" i="1" l="1"/>
</calcChain>
</file>

<file path=xl/sharedStrings.xml><?xml version="1.0" encoding="utf-8"?>
<sst xmlns="http://schemas.openxmlformats.org/spreadsheetml/2006/main" count="780" uniqueCount="362">
  <si>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</si>
  <si>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 п/п</t>
  </si>
  <si>
    <t>Назва проєкту (об’єкту, заходу), який запропоновано реалізовувати за рахунок коштів Фонду</t>
  </si>
  <si>
    <t>Назва територіальної громади</t>
  </si>
  <si>
    <t>Назва населеного пункту</t>
  </si>
  <si>
    <t>Період реалізації (рік початку і закінчення)</t>
  </si>
  <si>
    <t>Результатив-ність (для проектів будівництва, потужність, відповідних одиниць)</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</si>
  <si>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</si>
  <si>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</si>
  <si>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Кошторисна вартість/орієнтовна кошторисна вартість об’єкта,
тис. гривень</t>
  </si>
  <si>
    <t>Обсяг фінансування у 2023 році, тис. гривень</t>
  </si>
  <si>
    <t>Форма власності</t>
  </si>
  <si>
    <t>Заповнюється для проєктів будівництва</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</si>
  <si>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</si>
  <si>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</si>
  <si>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</si>
  <si>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</si>
  <si>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</si>
  <si>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У разі відповіді "Так" у графі 22</t>
  </si>
  <si>
    <t>Затвреджено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</si>
  <si>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24</t>
  </si>
  <si>
    <t>Соціальна складова проєкту</t>
  </si>
  <si>
    <t>Примітка</t>
  </si>
  <si>
    <t>Усього</t>
  </si>
  <si>
    <t>Залишок на 01.01.23</t>
  </si>
  <si>
    <t>у тому числі</t>
  </si>
  <si>
    <t>Найменування експертної організації, дата, № експертизи (у разі наявності)</t>
  </si>
  <si>
    <t>Рішення щодо затвердження проекту будівництва</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</si>
  <si>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</si>
  <si>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</si>
  <si>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</si>
  <si>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</si>
  <si>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коштів Фонду </t>
  </si>
  <si>
    <t>коштів місцевого бюджету</t>
  </si>
  <si>
    <t>інших джерел</t>
  </si>
  <si>
    <t>назва джерела (програми)</t>
  </si>
  <si>
    <t>обсяг фінансування</t>
  </si>
  <si>
    <t>ВСЬОГО по проєктах</t>
  </si>
  <si>
    <t>Проєкти будівництва</t>
  </si>
  <si>
    <t>ЖИТЛОВІ БУДІВЛІ</t>
  </si>
  <si>
    <t>1.1.</t>
  </si>
  <si>
    <t>Багатоквартирні житлові будинки</t>
  </si>
  <si>
    <t>Аварійно-відновлювальні  роботи (капітальний ремонт) багатоквартирного житлового будинку за адресою: вул. Шкільна, 1 в с. Мілова Міловського старостинського округу Балаклійської територіальної громади Ізюмського району Харківської області</t>
  </si>
  <si>
    <t>Балаклійська</t>
  </si>
  <si>
    <t>с. Мілова</t>
  </si>
  <si>
    <t>2023-2024</t>
  </si>
  <si>
    <t>1719,3 м. кв.</t>
  </si>
  <si>
    <t>капітальний ремонт</t>
  </si>
  <si>
    <t>Балаклійська міська військова адміністрація</t>
  </si>
  <si>
    <t>Комунальна</t>
  </si>
  <si>
    <t>п.п.8 п. 2 відновлення пошкоджених об'єктів житлового (у тому числі будинки дачні та садові) та громадського призначення</t>
  </si>
  <si>
    <t>так</t>
  </si>
  <si>
    <t>ОНМ-29.06.2023-144523</t>
  </si>
  <si>
    <t>BR-2/6/23- 04058628-7366</t>
  </si>
  <si>
    <t xml:space="preserve">Аварійно-відновлювальні  роботи (капітальний ремонт) багатоквартирного житлового будинку за адресою: вул. Шкільна, 2 в с. Мілова Міловського старостинського округу Балаклійської територіальної громади Ізюмського району Харківської області </t>
  </si>
  <si>
    <t>2086,5 м.кв</t>
  </si>
  <si>
    <t xml:space="preserve">Балаклійська міська військова адміністрація </t>
  </si>
  <si>
    <t>ОНМ-30.06.2023-146445</t>
  </si>
  <si>
    <t>BR-2/6/23- 04058628-7367</t>
  </si>
  <si>
    <t xml:space="preserve">Аварійно-відновлювальні  роботи (капітальний ремонт) багатоквартирного житлового будинку за адресою: вул. Шкільна, 4 в с. Мілова Міловського старостинського округу Балаклійської територіальної громади Ізюмського району Харківської області </t>
  </si>
  <si>
    <t>2434,1 м кв.</t>
  </si>
  <si>
    <t>Балаклійська міська військова адміністрація Ізюмського району Харківської області</t>
  </si>
  <si>
    <t>ОНМ-30.06.2023-146447</t>
  </si>
  <si>
    <t>BR-2/6/23- 04058628-7368</t>
  </si>
  <si>
    <t xml:space="preserve">Аварійно-відновлювальні  роботи (капітальний ремонт) багатоквартирного житлового будинку за адресою: вул. Шкільна, 6 в с. Мілова Міловського старостинського округу Балаклійської територіальної громади Ізюмського району Харківської області </t>
  </si>
  <si>
    <t>2504,1 м кв.</t>
  </si>
  <si>
    <t>ОНМ-30.06.2023-146451</t>
  </si>
  <si>
    <t>BR-2/6/23- 04058628-7369</t>
  </si>
  <si>
    <t>Аварійно-відновлювальні  роботи (капітальний ремонт) багатоквартирного житлового будинку за адресою: вул. Арсенальна, 7 в м. Балаклія  Ізюмського району Харківської області</t>
  </si>
  <si>
    <t>м. Балаклія</t>
  </si>
  <si>
    <t>835,6 м кв.</t>
  </si>
  <si>
    <t>ОНМ-22.05.2023-92091</t>
  </si>
  <si>
    <t xml:space="preserve">BR-4/6/23- 04058628-7401 </t>
  </si>
  <si>
    <t>Аварійно-відновлювальні  роботи (капітальний ремонт) багатоквартирного житлового будинку за адресою: вул. Арсенальна, 27 в м. Балаклія  Ізюмського району Харківської області</t>
  </si>
  <si>
    <t>3474,8 м кв.</t>
  </si>
  <si>
    <t>BR-4/6/23- 04058628-7402</t>
  </si>
  <si>
    <t>Аварійно-відновлювальні  роботи (капітальний ремонт) багатоквартирного житлового будинку за адресою: вул. Арсенальна, 28 в м. Балаклія  Ізюмського району Харківської області</t>
  </si>
  <si>
    <t>3474,8 м. кв.</t>
  </si>
  <si>
    <t>ОНМ-25.05.2023-97765</t>
  </si>
  <si>
    <t xml:space="preserve">BR-4/6/23- 04058628-7403 </t>
  </si>
  <si>
    <t>Аварійно-відновлювальні  роботи (капітальний ремонт) багатоквартирного житлового будинку за адресою: вул. Арсенальна, 51 в м. Балаклія  Ізюмського району Харківської області</t>
  </si>
  <si>
    <t>2416,6 м. кв</t>
  </si>
  <si>
    <t>ОНМ-15.06.2023-128019</t>
  </si>
  <si>
    <t>Капітальний ремонт (аварійно-відновлювальні роботи) гуртожитку Державного біотехнологічного унвіерситету за адресою: вул. Цілиноградська, 52, м. Харків</t>
  </si>
  <si>
    <t>Харківська</t>
  </si>
  <si>
    <t>вул. Цілиноградська, 52, м. Харків</t>
  </si>
  <si>
    <t>5842,2 м.кв</t>
  </si>
  <si>
    <t xml:space="preserve">Капітальний ремонт </t>
  </si>
  <si>
    <t>Міністерство освіти і науки України</t>
  </si>
  <si>
    <t>державна</t>
  </si>
  <si>
    <t>ОНМ-20.06.2023-132665</t>
  </si>
  <si>
    <t>Капітальний ремонт (аварійно-відновлювальні роботи) гуртожитку №2 Державного біотехнологічного університету за адресою: м. Харків, вул. Гвардійців Широнінців, 43 Б.</t>
  </si>
  <si>
    <t xml:space="preserve"> вул. Гвардійців Широнінців, 43 Б, м. Харків</t>
  </si>
  <si>
    <t>8771,6 м.кв</t>
  </si>
  <si>
    <t xml:space="preserve">капітальний ремонт </t>
  </si>
  <si>
    <t>ОНМ-20.06.2023-132374</t>
  </si>
  <si>
    <t>Аварійно-відновлювальні роботи (капітальний ремонт) багатоквартирного житлового будинку за адресою:Харківська область, Ізюмський район, м.Ізюм, вул.Степана Бандери,2</t>
  </si>
  <si>
    <t xml:space="preserve">Ізюмська 
</t>
  </si>
  <si>
    <t>місто Ізюм</t>
  </si>
  <si>
    <t>6118,6 м.кв.</t>
  </si>
  <si>
    <t>Ізюмська міська рада</t>
  </si>
  <si>
    <t>комунальна</t>
  </si>
  <si>
    <t>ОНМ-13.06.2023-123867</t>
  </si>
  <si>
    <t>BR-4/6/23-26201641-7387</t>
  </si>
  <si>
    <t>ні</t>
  </si>
  <si>
    <t>Аварійно - відновлювальні роботи (капітальний ремонт) багатоквартирного житлового будинку за дресою:Харківська область, Ізюмський район, м.Ізюм, вул. Покровська,36</t>
  </si>
  <si>
    <t xml:space="preserve">Ізюмська </t>
  </si>
  <si>
    <t>3434 м.кв.</t>
  </si>
  <si>
    <t>ОНМ-04.05.2023-67491</t>
  </si>
  <si>
    <t>BR-4/6/23-26201641-7394</t>
  </si>
  <si>
    <t>Аварійно - відновлювальні роботи (капітальний ремонт) багатоквартирного житлового будинку за дресою:Харківська область, Ізюмський район, м.Ізюм, вул. Васильківського,2</t>
  </si>
  <si>
    <t xml:space="preserve">Ізюмська
</t>
  </si>
  <si>
    <t>2853,9м.кв.</t>
  </si>
  <si>
    <t>ОНМ-04.07.2023-149182</t>
  </si>
  <si>
    <t>BR-4/6/23-26201641-7397</t>
  </si>
  <si>
    <t>Аварійно - відновлювальні роботи (капітальний ремонт) багатоквартирного житлового будинку за дресою:Харківська область, Ізюмський район, м.Ізюм, вул.Соборна,39</t>
  </si>
  <si>
    <t>4235,3м.кв.</t>
  </si>
  <si>
    <t>ОНМ-05.05.2023-68924</t>
  </si>
  <si>
    <t>BR-6/6/23-26201641-7503</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</si>
  <si>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ІТР, 1</t>
  </si>
  <si>
    <t>Дергачівська</t>
  </si>
  <si>
    <t>смт Слатине</t>
  </si>
  <si>
    <t>790м.кв</t>
  </si>
  <si>
    <t>Харківська обласна військова адміністрація</t>
  </si>
  <si>
    <t>ОНМ-26.06.2023-139981</t>
  </si>
  <si>
    <t>BR-25/6/23-04014080-8402</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</si>
  <si>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ІТР, 1 А</t>
  </si>
  <si>
    <t>802м.кв</t>
  </si>
  <si>
    <t>ОНМ-26.06.2023-140067</t>
  </si>
  <si>
    <t>BR-25/6/23-04014080-8403</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</si>
  <si>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Башликова, 1</t>
  </si>
  <si>
    <t>1536м.кв</t>
  </si>
  <si>
    <t>ОНМ-26.06.2023-139980</t>
  </si>
  <si>
    <t>BR-25/6/23-04014080-8404</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</si>
  <si>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Башликова, 2</t>
  </si>
  <si>
    <t>1580м.кв</t>
  </si>
  <si>
    <t>ОНМ-26.06.2023-140032</t>
  </si>
  <si>
    <t>BR-25/6/23-04014080-8405</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</si>
  <si>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Башликова, 3</t>
  </si>
  <si>
    <t>1490м.кв</t>
  </si>
  <si>
    <t>ОНМ-26.06.2023-140093</t>
  </si>
  <si>
    <t>BR-25/6/23-04014080-8406</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</si>
  <si>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Харківська, 25</t>
  </si>
  <si>
    <t>1215м.кв</t>
  </si>
  <si>
    <t>ОНМ-10.07.2023-154206</t>
  </si>
  <si>
    <t>BR-25/6/23-04014080-8407</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</si>
  <si>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Харківська, 27</t>
  </si>
  <si>
    <t>1110м.кв</t>
  </si>
  <si>
    <t>ОНМ-10.07.2023-154218</t>
  </si>
  <si>
    <t>BR-25/6/23-04014080-8408</t>
  </si>
  <si>
    <t>Аварійно - відновлювальні роботи (капітальний ремонт) багатоквартирного житлового будинку за адресою:Харківська область, Харківський район, смт. Слатине, вул. Харківська, 29</t>
  </si>
  <si>
    <t>1240м.кв</t>
  </si>
  <si>
    <t>ОНМ-10.07.2023-154233</t>
  </si>
  <si>
    <t>BR-25/6/23-04014080-8409</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</si>
  <si>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15</t>
  </si>
  <si>
    <t>Ізюмська</t>
  </si>
  <si>
    <t>м. Ізюм</t>
  </si>
  <si>
    <t>900м.кв</t>
  </si>
  <si>
    <t>ОНМ-04.07.2023-148396</t>
  </si>
  <si>
    <t>BR-25/6/23-04014080-8410</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</si>
  <si>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13</t>
  </si>
  <si>
    <t>1250м.кв</t>
  </si>
  <si>
    <t>ОНМ-30.06.2023-146051</t>
  </si>
  <si>
    <t>BR-25/6/23-04014080-8411</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</si>
  <si>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16</t>
  </si>
  <si>
    <t>ОНМ-30.06.2023-146013</t>
  </si>
  <si>
    <t>BR-25/6/23-04014080-8412</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</si>
  <si>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11-А</t>
  </si>
  <si>
    <t>240м.кв</t>
  </si>
  <si>
    <t>ОНМ-30.06.2023-145952</t>
  </si>
  <si>
    <t>BR-25/6/23-04014080-8413</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</si>
  <si>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12</t>
  </si>
  <si>
    <t>1584м.кв</t>
  </si>
  <si>
    <t>ОНМ-30.06.2023-146081</t>
  </si>
  <si>
    <t>BR-25/6/23-04014080-8415</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</si>
  <si>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3</t>
  </si>
  <si>
    <t>2170м.кв</t>
  </si>
  <si>
    <t>ОНМ-30.06.2023-145916</t>
  </si>
  <si>
    <t>BR-25/6/23-04014080-8416</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</si>
  <si>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t>
  </si>
  <si>
    <t>5760м.кв</t>
  </si>
  <si>
    <t>ОНМ-30.06.2023-145892</t>
  </si>
  <si>
    <t>BR-25/6/23-04014080-8417</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</si>
  <si>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Гайдамацька, 10</t>
  </si>
  <si>
    <t>ОНМ-26.06.2023-139795</t>
  </si>
  <si>
    <t>BR-25/6/23-04014080-8418</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</si>
  <si>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Гайдамацька, 12</t>
  </si>
  <si>
    <t>ОНМ-05.05.2023-69495</t>
  </si>
  <si>
    <t>BR-25/6/23-04014080-8419</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</si>
  <si>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1</t>
  </si>
  <si>
    <t>с. Руська Лозова</t>
  </si>
  <si>
    <t>797м.кв</t>
  </si>
  <si>
    <t>ОНМ-07.06.2023-115923</t>
  </si>
  <si>
    <t>BR-25/6/23-04014080-8420</t>
  </si>
  <si>
    <t> 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2</t>
  </si>
  <si>
    <t>469м.кв</t>
  </si>
  <si>
    <t>ОНМ-07.06.2023-115960</t>
  </si>
  <si>
    <t>BR-25/6/23-04014080-8421</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</si>
  <si>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3</t>
  </si>
  <si>
    <t>798м.кв</t>
  </si>
  <si>
    <t>ОНМ-07.06.2023-115974</t>
  </si>
  <si>
    <t>BR-25/6/23-04014080-8422</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</si>
  <si>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4</t>
  </si>
  <si>
    <t>ОНМ-07.06.2023-115986</t>
  </si>
  <si>
    <t>BR-25/6/23-04014080-8423</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</si>
  <si>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5</t>
  </si>
  <si>
    <t>938м.кв</t>
  </si>
  <si>
    <t>ОНМ-07.06.2023-115998</t>
  </si>
  <si>
    <t>BR-25/6/23-04014080-8424</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</si>
  <si>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6</t>
  </si>
  <si>
    <t>ОНМ-07.06.2023-116024</t>
  </si>
  <si>
    <t>BR-25/6/23-04014080-8425</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</si>
  <si>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7</t>
  </si>
  <si>
    <t>ОНМ-07.06.2023-116039</t>
  </si>
  <si>
    <t>BR-25/6/23-04014080-8426</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</si>
  <si>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Польова, 2</t>
  </si>
  <si>
    <t>4550м.кв</t>
  </si>
  <si>
    <t>ОНМ-30.06.2023-146292</t>
  </si>
  <si>
    <t>BR-25/6/23-04014080-8427</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</si>
  <si>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Польова, 3</t>
  </si>
  <si>
    <t>ОНМ-30.06.2023-146287</t>
  </si>
  <si>
    <t>BR-25/6/23-04014080-8428</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</si>
  <si>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Польова, 4</t>
  </si>
  <si>
    <t>6750м.в</t>
  </si>
  <si>
    <t>ОНМ-30.06.2023-146280</t>
  </si>
  <si>
    <t>BR-25/6/23-04014080-8429</t>
  </si>
  <si>
    <t>Разом</t>
  </si>
  <si>
    <t>1.2.</t>
  </si>
  <si>
    <t>Одноквартирні житлові будинки</t>
  </si>
  <si>
    <t>1.3.</t>
  </si>
  <si>
    <t>Гуртожитки</t>
  </si>
  <si>
    <t>Усього по житлових будівлях</t>
  </si>
  <si>
    <t>ОБ’ЄКТИ ІНФРАСТРУКТУРИ  (надання послуг з водопостачання, водовідведення, виробництва теплової енергії, теплопостачання, електропостачання)</t>
  </si>
  <si>
    <t>Ремонт реставраційний внутрішніх інженерних мереж та оздоблення на пам’ятці містобудування та архітектури місцевого значення «ХИМЭСХ» літ. А-4, (охоронний №7243 Ха), який розташований за адресою: м. Харків, пр.-т Героїв Харкова, 45 (КЕКВ 3143 «Реставрація пам’яток культури, історії та архітектури») (навчальний корпус)</t>
  </si>
  <si>
    <t xml:space="preserve"> пр.-т Героїв Харкова, 45, м. Харків</t>
  </si>
  <si>
    <t>Ремонт реставраційний внутрішніх інженерних мереж та оздоблення на пам’ятці містобудування та архітектури місцевого значення «ХИМЭСХ» літ. А-4, (охоронний №7243 Ха)</t>
  </si>
  <si>
    <t>п.п. 2. п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</si>
  <si>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ОНМ-20.06.2023-132728</t>
  </si>
  <si>
    <t>"Реконструкція системи поза майданчикового водопостачання м. Лозова, Харківська область"</t>
  </si>
  <si>
    <t>Лозівська міська рада</t>
  </si>
  <si>
    <t>м. Лозова</t>
  </si>
  <si>
    <t>2023 - 2025</t>
  </si>
  <si>
    <t>33 км, у дві нитки</t>
  </si>
  <si>
    <t>Реконструкція</t>
  </si>
  <si>
    <t xml:space="preserve"> Харківська обласна військова адміністрація</t>
  </si>
  <si>
    <t>на стадії отримання ДП "УКРДЕРЖБУДЕКСПЕРТИЗА" до 25.05.2023</t>
  </si>
  <si>
    <t>після отримання експертного звіту</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</si>
  <si>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</si>
  <si>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RE-6/4/23-23912956-5066</t>
  </si>
  <si>
    <t>100 тис. громадян</t>
  </si>
  <si>
    <t>"Реконструкція водоводу д=600 мм у дві нитки від врізної камери магістрального водоводу Кочеток-Харків по вул. Мухіна до розподільчої камери на пров. Зачуговському в м. Чугуїв Харківської області. Коригування 2 (аварійно-відновлювальні роботи)"</t>
  </si>
  <si>
    <t>Чугуївська міська рада</t>
  </si>
  <si>
    <t>м. Чугуїв</t>
  </si>
  <si>
    <t>1827,5 м водопроводу</t>
  </si>
  <si>
    <t>ВОКУ "Служба технічного нагляду за обєктами житлово-комунального господарства" від 22.11.2022 № 04-07-0242</t>
  </si>
  <si>
    <t>наказ від 15.12.2022 № 82</t>
  </si>
  <si>
    <t>ОНМ-08.05.2023-71496</t>
  </si>
  <si>
    <t>RE-6/4/23-23912956-5067</t>
  </si>
  <si>
    <t>32,8 тис. громадян</t>
  </si>
  <si>
    <t>7,3 тис. громадян</t>
  </si>
  <si>
    <t xml:space="preserve">«Будівництво каналізаційних очисних споруд за межами населеного пункту с. Семенів Яр Богодухівського району Харківської області» </t>
  </si>
  <si>
    <t>Богодухівська міська рада</t>
  </si>
  <si>
    <t>с. Семенів Яр</t>
  </si>
  <si>
    <t>1500 м3/добу</t>
  </si>
  <si>
    <t>Будівництво</t>
  </si>
  <si>
    <t>ТОВ "Укрекспертиза груп" від 23.12.2021 № 19-1512-21/ЕП/КО</t>
  </si>
  <si>
    <t>наказ від 15.02.2022 № 09</t>
  </si>
  <si>
    <t>CO-6/4/23-23912956-5069</t>
  </si>
  <si>
    <t>15 тис. громадян</t>
  </si>
  <si>
    <t xml:space="preserve">Усього по об'єктах інфраструктури </t>
  </si>
  <si>
    <t>ГРОМАДСЬКІ БУДІВЛІ</t>
  </si>
  <si>
    <t xml:space="preserve">Аварійно - відновлювальні роботи (капітальний ремонт) нежитлового будинку (комплекс "Спартак") за адресою: Харківська область, Ізюмський район, м.Ізюм, площа Центральна,2 </t>
  </si>
  <si>
    <t>909,6м .кв.</t>
  </si>
  <si>
    <t>ОНМ-04.07.2023-149112</t>
  </si>
  <si>
    <t>BR-4/6/23-26201641-7398</t>
  </si>
  <si>
    <t>400 щомісяця</t>
  </si>
  <si>
    <t>Протиаварійні та консерваційні роботи (реставрація) на пам’ятці містобудування та архітектури місцевого значення «ХИМЭСХ» (охоронний №7243 Ха) нежитлової будівлі літ. «А-4», який розташований за адресою: м. Харків, пр.-т Героїв Харкова, 45 (навчальний корпус)</t>
  </si>
  <si>
    <t>7909,7 м. кв</t>
  </si>
  <si>
    <t>реставрація</t>
  </si>
  <si>
    <t>п.п.1 п.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</si>
  <si>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Капітальний ремонт (аварійно-відновлювальні роботи) покрівлі, фасаду, інженерних мереж та благоустрою в навчальному корпусі №1 Державного біотехнологічного унвіерситету за адресою: вул. Академічна, 1, смт Мала Данилівка, Дергачівський район, Харківська область</t>
  </si>
  <si>
    <t>Малоданилівська</t>
  </si>
  <si>
    <t>вул. Академічна, 1, смт Мала Данилівка, Дергачівський район, Харківська область</t>
  </si>
  <si>
    <t>2761,3 м.кв</t>
  </si>
  <si>
    <t>ОНМ-06.05.2023-71010</t>
  </si>
  <si>
    <t xml:space="preserve">Аварійно-відновлювальні роботи (капітальний ремонт) будівлі літ. Б-4 за адресою: Харківська область, м. Харків, пр.-т Героїв Харкова, 45 </t>
  </si>
  <si>
    <t>3466,6 м.кв</t>
  </si>
  <si>
    <t>Капітальний ремонт (аварійно-відновлювальні роботи) навчального корпусу Державного біотехнологічного університету за адресою:м. Харків, вул. Клочківська, 333</t>
  </si>
  <si>
    <t>м.Харків, вул. Клочківська, 333, м.Харків</t>
  </si>
  <si>
    <t>8981,7 м.кв</t>
  </si>
  <si>
    <t>ОНМ-20.06.2023-132393</t>
  </si>
  <si>
    <t>Капітальний ремонт пошкодженого Головного навчального корпусу ХНУМГ ім. О.М. Бекетова (літ. «Б1-6»), розташованого за адресою: м. Харків, вул. Маршала Бажанова,17</t>
  </si>
  <si>
    <t>Харків</t>
  </si>
  <si>
    <t>7043,1 м.кв</t>
  </si>
  <si>
    <t>Державна</t>
  </si>
  <si>
    <t>Філія державного підприємства «Спеціалізована державна експертна організація - Центральна служба Української державної будівельної експертизи у Харківській області</t>
  </si>
  <si>
    <t>ОНМ-01.06.2023-108695</t>
  </si>
  <si>
    <t>Аварійно-відновлювальні роботи (капітальний ремонт) будівлі А-3 та будівлі «Г» (тиру), з улаштуванням споруди цивільного захисту, Балаклійського ліцею № 4 Балаклійської міської ради Харківської області, за адресою: Харківська область, Ізюмський район, місто Балаклія, вулиця Гагаріна, будинок 14</t>
  </si>
  <si>
    <t>місто Балаклія</t>
  </si>
  <si>
    <t xml:space="preserve">2645,3 кв.м, споруда цивільного захисту 199 кв.м </t>
  </si>
  <si>
    <t xml:space="preserve"> капітальний ремонт</t>
  </si>
  <si>
    <t>п.п.1 п.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</si>
  <si>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ОНМ-13.07.2023-157104 ліцей 4</t>
  </si>
  <si>
    <t>BR-12/6/23-44114014-8109</t>
  </si>
  <si>
    <t>проект знаходиться на коригуванні</t>
  </si>
  <si>
    <t>Аварійно-відновлювальні роботи (капітальний ремонт) будівлі клубу Феськівської філії Будинку культури Золочівської селищної ради за адресою: Харківська область, Богодухівський район, с. Малі Феськи, вул. Центральна, 5а</t>
  </si>
  <si>
    <t>Золочівська</t>
  </si>
  <si>
    <t>с. Малі Феськи</t>
  </si>
  <si>
    <t>755 м 2</t>
  </si>
  <si>
    <t>Капітальний ремонт</t>
  </si>
  <si>
    <t>Золочівська селищна рада</t>
  </si>
  <si>
    <t>ТОВ "РЕМБУДКОНСАЛТИНГ" від 13.07.2023 № 582/23-РБК/ЕЗ</t>
  </si>
  <si>
    <t>п.п.8 п. 2 "Відновлення пошкоджених об'єктів житлового (в тому числі будинки дачні і садові) та громадскього призначення</t>
  </si>
  <si>
    <t>ОНМ-13.07.2023-157490</t>
  </si>
  <si>
    <t>PD01:5174-1850-0581-0847</t>
  </si>
  <si>
    <t>Аварійно-відновлювальні роботи (реконструкція) КЗ "Довжанський ліцей" імені Героя Радянського Союзу П.Г. Стрижака Золочівської селищної ради, за адресою: Харківська область, Богодухівський район, с. Довжик, вул. Миру, 91</t>
  </si>
  <si>
    <t>с. Довжик</t>
  </si>
  <si>
    <t>3774м.кв</t>
  </si>
  <si>
    <t>реконструкція</t>
  </si>
  <si>
    <t>ТОВ "Екоекспертиза", 
від 15 червня 2023, № 15/0087Е-06/23</t>
  </si>
  <si>
    <t>Здійснюються заходи щодо підписання розпорядження про затвердження Начальником ХОВА</t>
  </si>
  <si>
    <t>ОНМ-05.05.2023-70572</t>
  </si>
  <si>
    <t>RE--6/4/23-04014080-5043</t>
  </si>
  <si>
    <t>Аварійно - відновлювальні роботи (капітальний ремонт) 6-ого поверху та вхідної групи Комунального некомерційного підприємства Харківської обласної ради «Обласна клінічна травматологічна лікарня», розташованого за адресою: Харківська область, м. Харків, вул. Салтівське шосе, 266, корпус В</t>
  </si>
  <si>
    <t>м. Харків</t>
  </si>
  <si>
    <t>1323м.кв</t>
  </si>
  <si>
    <t>ТОВ "Експертиза МВК", 21.04.2023 №41724</t>
  </si>
  <si>
    <t>Наказ від 21.04.2023 №22-о</t>
  </si>
  <si>
    <t>ОНМ-08.05.2023-72192</t>
  </si>
  <si>
    <t>BR-25/6/23-04014080-8430</t>
  </si>
  <si>
    <t>Аварійно-відновлювальні роботи (капітальний ремонт покрівлі) учбового корпусу Харківського національного унівситету імені В.Н. Каразіна за адресою м.Харків, м-н Свободи, буд.4</t>
  </si>
  <si>
    <t>4580 м2</t>
  </si>
  <si>
    <t>ОНМ-21.07.2023-164707</t>
  </si>
  <si>
    <t>Аварійно-відновлювальні роботи (капітальний ремонт з заміни пошкодженних віконних блоків) учбового корпусу Харківського національного унівситету імені В.Н. Каразіна за адресою м.Харків, м-н Свободи, буд.4</t>
  </si>
  <si>
    <t>892 одиниць</t>
  </si>
  <si>
    <t>Аварійно-відновлювальні роботи (капітальний ремонт покрівлі) учбового корпусу Харківського національного унівситету імені В.Н. Каразіна за адресою м.Харків, м-н Свободи, буд.6</t>
  </si>
  <si>
    <t>7579.4 м2</t>
  </si>
  <si>
    <t>ОНМ-21.07.2023-164663</t>
  </si>
  <si>
    <t>Аварійно-відновлювальні роботи (капітальний ремонт по заміні трубопроводів опалення) учбового корпусу Харківського національного унівситету імені В.Н. Каразіна за адресою м.Харків, м-н Свободи, буд.6</t>
  </si>
  <si>
    <t>850 м.п.</t>
  </si>
  <si>
    <t>Аварійно-відновлювальні роботи (капітальний ремонт з заміни пошкодженних віконних блоків) Музею природи Харківського національного унівситету імені В.Н. Каразіна за адресою м.Харків, вул. Трінклера, 8/5</t>
  </si>
  <si>
    <t>219 одиниць</t>
  </si>
  <si>
    <t>ОНМ-21.07.2023-164699</t>
  </si>
  <si>
    <t xml:space="preserve">Аварійно-відновлювальні роботи (капітальний ремонт з заміни пошкодженних віконних блоків) учбового корпусу  Харківського національного унівситету імені В.Н. Каразіна за адресою м.Харків, вул. Клочківська, 50 </t>
  </si>
  <si>
    <t>53 одиниці</t>
  </si>
  <si>
    <t>ОНМ-31.07.2023-171310</t>
  </si>
  <si>
    <t>Усього по громадських будівлях</t>
  </si>
  <si>
    <t xml:space="preserve">ІНШІ ОБ’ЄКТИ, що відповідають напрямам використання коштів Фонду </t>
  </si>
  <si>
    <t xml:space="preserve">Нове будівництво центру безпеки громадян, Харківська область, Харківський район, Циркунівська територіальна громада, с.Циркуни, вул.Соборна, 26-Б «Коригування» </t>
  </si>
  <si>
    <t>Циркунівська</t>
  </si>
  <si>
    <t>с.Циркуни</t>
  </si>
  <si>
    <t>213,2м.кв</t>
  </si>
  <si>
    <t>нове будівництво</t>
  </si>
  <si>
    <t>Циркунівська сільська рада</t>
  </si>
  <si>
    <t>ТОВ "УКРЕКСПЕРТИЗА ГРУП" 29.06.2023 №0111-4241-23/УЕГ/В</t>
  </si>
  <si>
    <t>Розпорядження начальника Циркунівської сільської військової адміністрації  від 04.07.2023 року № 01-05/91</t>
  </si>
  <si>
    <t>Усього по інших об’єктах</t>
  </si>
  <si>
    <t>Проєкти з розроблення проєктної документації</t>
  </si>
  <si>
    <t>Нове будівництво зруйнованого головного навчального корпусу ВСП ЖКФК ХНУМГ ім. О.М. Бекетова літ. «А-4», розташованого за адресою: м. Харків, вул. Шевченка, 233А</t>
  </si>
  <si>
    <t>3217,17 м.кв</t>
  </si>
  <si>
    <t>п.п. 4 п 2 розроблення проектної (проектно-кошторисної) документації для об’єктів, які зруйновані внаслідок збройної агресії Російської Федерації проти України</t>
  </si>
  <si>
    <t>ОНМ-21.06.2023-134580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</si>
</sst>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
  </numFmts>
  <fonts count="32">
    <font>
      <sz val="11"/>
      <name val="Calibri"/>
      <scheme val="minor"/>
    </font>
    <font>
      <b/>
      <sz val="22"/>
      <name val="Times New Roman"/>
      <family val="1"/>
      <charset val="204"/>
    </font>
    <font>
      <sz val="12"/>
      <name val="Arimo"/>
    </font>
    <font>
      <sz val="12"/>
      <name val="Times New Roman"/>
      <family val="1"/>
      <charset val="204"/>
    </font>
    <font>
      <sz val="14"/>
      <name val="Times New Roman"/>
      <family val="1"/>
      <charset val="204"/>
    </font>
    <font>
      <sz val="11"/>
      <name val="Calibri"/>
      <family val="2"/>
      <charset val="204"/>
    </font>
    <font>
      <sz val="16"/>
      <name val="Times New Roman"/>
      <family val="1"/>
      <charset val="204"/>
    </font>
    <font>
      <sz val="11"/>
      <name val="Times New Roman"/>
      <family val="1"/>
      <charset val="204"/>
    </font>
    <font>
      <b/>
      <sz val="10"/>
      <name val="Times New Roman"/>
      <family val="1"/>
      <charset val="204"/>
    </font>
    <font>
      <b/>
      <sz val="18"/>
      <name val="Times New Roman"/>
      <family val="1"/>
      <charset val="204"/>
    </font>
    <font>
      <b/>
      <sz val="14"/>
      <name val="Times New Roman"/>
      <family val="1"/>
      <charset val="204"/>
    </font>
    <font>
      <b/>
      <sz val="15"/>
      <name val="Times New Roman"/>
      <family val="1"/>
      <charset val="204"/>
    </font>
    <font>
      <b/>
      <sz val="12"/>
      <name val="Times New Roman"/>
      <family val="1"/>
      <charset val="204"/>
    </font>
    <font>
      <sz val="10"/>
      <name val="Times New Roman"/>
      <family val="1"/>
      <charset val="204"/>
    </font>
    <font>
      <b/>
      <sz val="16"/>
      <name val="Times New Roman"/>
      <family val="1"/>
      <charset val="204"/>
    </font>
    <font>
      <sz val="15"/>
      <name val="Times New Roman"/>
      <family val="1"/>
      <charset val="204"/>
    </font>
    <font>
      <sz val="10"/>
      <name val="Arimo"/>
    </font>
    <font>
      <sz val="15"/>
      <name val="Arimo"/>
    </font>
    <font>
      <sz val="12"/>
      <name val="Times New Roman"/>
      <family val="1"/>
      <charset val="204"/>
    </font>
    <font>
      <sz val="14"/>
      <name val="Times New Roman"/>
      <family val="1"/>
      <charset val="204"/>
    </font>
    <font>
      <sz val="12"/>
      <color rgb="FF000000"/>
      <name val="Times New Roman"/>
      <family val="1"/>
      <charset val="204"/>
    </font>
    <font>
      <sz val="14"/>
      <name val="Calibri"/>
      <family val="2"/>
      <charset val="204"/>
    </font>
    <font>
      <sz val="14"/>
      <color rgb="FF000000"/>
      <name val="Times New Roman"/>
      <family val="1"/>
      <charset val="204"/>
    </font>
    <font>
      <sz val="16"/>
      <name val="Times New Roman"/>
      <family val="1"/>
      <charset val="204"/>
    </font>
    <font>
      <b/>
      <sz val="14"/>
      <name val="Times New Roman"/>
      <family val="1"/>
      <charset val="204"/>
    </font>
    <font>
      <sz val="15"/>
      <name val="Times New Roman"/>
      <family val="1"/>
      <charset val="204"/>
    </font>
    <font>
      <sz val="16"/>
      <color rgb="FF000000"/>
      <name val="Times New Roman"/>
      <family val="1"/>
      <charset val="204"/>
    </font>
    <font>
      <sz val="16"/>
      <name val="Calibri"/>
      <family val="2"/>
      <charset val="204"/>
    </font>
    <font>
      <sz val="12"/>
      <color rgb="FF333333"/>
      <name val="Times New Roman"/>
      <family val="1"/>
      <charset val="204"/>
    </font>
    <font>
      <sz val="11"/>
      <color rgb="FF000000"/>
      <name val="Times New Roman"/>
      <family val="1"/>
      <charset val="204"/>
    </font>
    <font>
      <b/>
      <sz val="20"/>
      <name val="Times New Roman"/>
      <family val="1"/>
      <charset val="204"/>
    </font>
    <font>
      <sz val="16"/>
      <name val="Arimo"/>
    </font>
  </fonts>
  <fills count="5">
    <fill>
      <patternFill patternType="none"/>
    </fill>
    <fill>
      <patternFill patternType="gray125"/>
    </fill>
    <fill>
      <patternFill patternType="solid">
        <fgColor rgb="FFFFFF00"/>
        <bgColor rgb="FFFFFF00"/>
      </patternFill>
    </fill>
    <fill>
      <patternFill patternType="solid">
        <fgColor rgb="FF92D050"/>
        <bgColor rgb="FF92D050"/>
      </patternFill>
    </fill>
    <fill>
      <patternFill patternType="solid">
        <fgColor rgb="FFFFFFFF"/>
        <bgColor rgb="FFFFFFFF"/>
      </patternFill>
    </fill>
  </fills>
  <borders count="16">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CCCCCC"/>
      </top>
      <bottom style="medium">
        <color rgb="FF000000"/>
      </bottom>
      <diagonal/>
    </border>
    <border>
      <left style="thin">
        <color rgb="FF000000"/>
      </left>
      <right style="thin">
        <color rgb="FF000000"/>
      </right>
      <top style="thin">
        <color rgb="FF000000"/>
      </top>
      <bottom/>
      <diagonal/>
    </border>
  </borders>
  <cellStyleXfs count="1">
    <xf numFmtId="0" fontId="0" fillId="0" borderId="0"/>
  </cellStyleXfs>
  <cellXfs count="220">
    <xf numFmtId="0" fontId="0" fillId="0" borderId="0" xfId="0"/>
    <xf numFmtId="0" fontId="2" fillId="0" borderId="0" xfId="0" applyFont="1"/>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7" fillId="0" borderId="5" xfId="0" applyFont="1" applyBorder="1" applyAlignment="1">
      <alignment horizontal="center" vertical="center"/>
    </xf>
    <xf numFmtId="0" fontId="3" fillId="0" borderId="0" xfId="0" applyFont="1"/>
    <xf numFmtId="0" fontId="8" fillId="2" borderId="5" xfId="0" applyFont="1" applyFill="1" applyBorder="1" applyAlignment="1">
      <alignment horizontal="center" vertical="center"/>
    </xf>
    <xf numFmtId="0" fontId="9" fillId="2" borderId="5" xfId="0" applyFont="1" applyFill="1" applyBorder="1" applyAlignment="1">
      <alignment horizontal="center" vertical="center"/>
    </xf>
    <xf numFmtId="0" fontId="10" fillId="2" borderId="5" xfId="0" applyFont="1" applyFill="1" applyBorder="1" applyAlignment="1">
      <alignment horizontal="left" vertical="center" wrapText="1"/>
    </xf>
    <xf numFmtId="0" fontId="10" fillId="2" borderId="5" xfId="0" applyFont="1" applyFill="1" applyBorder="1" applyAlignment="1">
      <alignment horizontal="center" vertical="center" wrapText="1"/>
    </xf>
    <xf numFmtId="165" fontId="11" fillId="2" borderId="5" xfId="0" applyNumberFormat="1" applyFont="1" applyFill="1" applyBorder="1" applyAlignment="1">
      <alignment horizontal="center" vertical="center"/>
    </xf>
    <xf numFmtId="0" fontId="10" fillId="2" borderId="5" xfId="0" applyFont="1" applyFill="1" applyBorder="1" applyAlignment="1">
      <alignment horizontal="center" vertical="center" textRotation="90"/>
    </xf>
    <xf numFmtId="165" fontId="8" fillId="2" borderId="5"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12" fillId="0" borderId="0" xfId="0" applyFont="1" applyAlignment="1">
      <alignment horizontal="center" vertical="center"/>
    </xf>
    <xf numFmtId="2" fontId="13" fillId="3" borderId="5" xfId="0" applyNumberFormat="1" applyFont="1" applyFill="1" applyBorder="1" applyAlignment="1">
      <alignment horizontal="center" vertical="center"/>
    </xf>
    <xf numFmtId="0" fontId="14" fillId="3" borderId="5" xfId="0" applyFont="1" applyFill="1" applyBorder="1" applyAlignment="1">
      <alignment horizontal="center" vertical="center"/>
    </xf>
    <xf numFmtId="0" fontId="13" fillId="3" borderId="5" xfId="0" applyFont="1" applyFill="1" applyBorder="1" applyAlignment="1">
      <alignment horizontal="center" vertical="center"/>
    </xf>
    <xf numFmtId="0" fontId="15" fillId="3" borderId="5" xfId="0" applyFont="1" applyFill="1" applyBorder="1" applyAlignment="1">
      <alignment horizontal="left" wrapText="1"/>
    </xf>
    <xf numFmtId="0" fontId="16" fillId="3" borderId="5" xfId="0" applyFont="1" applyFill="1" applyBorder="1" applyAlignment="1">
      <alignment wrapText="1"/>
    </xf>
    <xf numFmtId="0" fontId="17" fillId="3" borderId="5" xfId="0" applyFont="1" applyFill="1" applyBorder="1"/>
    <xf numFmtId="165" fontId="11" fillId="3" borderId="5" xfId="0" applyNumberFormat="1" applyFont="1" applyFill="1" applyBorder="1" applyAlignment="1">
      <alignment horizontal="center" vertical="center"/>
    </xf>
    <xf numFmtId="165" fontId="17" fillId="3" borderId="5" xfId="0" applyNumberFormat="1" applyFont="1" applyFill="1" applyBorder="1"/>
    <xf numFmtId="0" fontId="16" fillId="3" borderId="5" xfId="0" applyFont="1" applyFill="1" applyBorder="1" applyAlignment="1">
      <alignment horizontal="center" vertical="center" textRotation="90"/>
    </xf>
    <xf numFmtId="0" fontId="16" fillId="3" borderId="5" xfId="0" applyFont="1" applyFill="1" applyBorder="1"/>
    <xf numFmtId="0" fontId="16" fillId="0" borderId="5" xfId="0" applyFont="1" applyBorder="1"/>
    <xf numFmtId="0" fontId="2" fillId="3" borderId="8" xfId="0" applyFont="1" applyFill="1" applyBorder="1"/>
    <xf numFmtId="1" fontId="4" fillId="3" borderId="5" xfId="0" applyNumberFormat="1" applyFont="1" applyFill="1" applyBorder="1" applyAlignment="1">
      <alignment horizontal="center" vertical="center"/>
    </xf>
    <xf numFmtId="0" fontId="14" fillId="3" borderId="5" xfId="0" applyFont="1" applyFill="1" applyBorder="1" applyAlignment="1">
      <alignment horizontal="left" vertical="center"/>
    </xf>
    <xf numFmtId="0" fontId="4" fillId="3" borderId="5" xfId="0" applyFont="1" applyFill="1" applyBorder="1" applyAlignment="1">
      <alignment horizontal="center" vertical="center"/>
    </xf>
    <xf numFmtId="0" fontId="6" fillId="3" borderId="5"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165" fontId="6" fillId="3" borderId="5" xfId="0" applyNumberFormat="1" applyFont="1" applyFill="1" applyBorder="1" applyAlignment="1">
      <alignment horizontal="center" vertical="center"/>
    </xf>
    <xf numFmtId="165" fontId="14" fillId="3" borderId="5" xfId="0" applyNumberFormat="1" applyFont="1" applyFill="1" applyBorder="1" applyAlignment="1">
      <alignment horizontal="center" vertical="center"/>
    </xf>
    <xf numFmtId="164" fontId="15" fillId="3" borderId="5" xfId="0" applyNumberFormat="1" applyFont="1" applyFill="1" applyBorder="1" applyAlignment="1">
      <alignment horizontal="center" vertical="center"/>
    </xf>
    <xf numFmtId="0" fontId="15" fillId="3" borderId="5" xfId="0" applyFont="1" applyFill="1" applyBorder="1" applyAlignment="1">
      <alignment horizontal="center" vertical="center"/>
    </xf>
    <xf numFmtId="0" fontId="3" fillId="3" borderId="5" xfId="0" applyFont="1" applyFill="1" applyBorder="1" applyAlignment="1">
      <alignment horizontal="center" vertical="center" textRotation="90" wrapText="1"/>
    </xf>
    <xf numFmtId="165" fontId="3" fillId="3" borderId="5" xfId="0" applyNumberFormat="1"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0" borderId="5" xfId="0" applyFont="1" applyBorder="1" applyAlignment="1">
      <alignment horizontal="left" vertical="center" wrapText="1"/>
    </xf>
    <xf numFmtId="0" fontId="4" fillId="3" borderId="5" xfId="0" applyFont="1" applyFill="1" applyBorder="1" applyAlignment="1">
      <alignment horizontal="center" vertical="center" wrapText="1"/>
    </xf>
    <xf numFmtId="0" fontId="2" fillId="3" borderId="8" xfId="0" applyFont="1" applyFill="1" applyBorder="1" applyAlignment="1">
      <alignment vertical="center"/>
    </xf>
    <xf numFmtId="2" fontId="4" fillId="3" borderId="5" xfId="0" applyNumberFormat="1" applyFont="1" applyFill="1" applyBorder="1" applyAlignment="1">
      <alignment horizontal="center" vertical="center"/>
    </xf>
    <xf numFmtId="0" fontId="4" fillId="3" borderId="5" xfId="0" applyFont="1" applyFill="1" applyBorder="1" applyAlignment="1">
      <alignment horizontal="left" vertical="center"/>
    </xf>
    <xf numFmtId="0" fontId="18" fillId="0" borderId="5" xfId="0" applyFont="1" applyBorder="1" applyAlignment="1">
      <alignment horizontal="center" vertical="center"/>
    </xf>
    <xf numFmtId="0" fontId="19" fillId="0" borderId="5" xfId="0" applyFont="1" applyBorder="1" applyAlignment="1">
      <alignment horizontal="center" vertical="center" wrapText="1"/>
    </xf>
    <xf numFmtId="0" fontId="19" fillId="0" borderId="9" xfId="0" applyFont="1" applyBorder="1" applyAlignment="1">
      <alignment horizontal="center" vertical="center"/>
    </xf>
    <xf numFmtId="0" fontId="4" fillId="0" borderId="5" xfId="0" applyFont="1" applyBorder="1" applyAlignment="1">
      <alignment horizontal="center" vertical="center"/>
    </xf>
    <xf numFmtId="0" fontId="19" fillId="0" borderId="1" xfId="0" applyFont="1" applyBorder="1" applyAlignment="1">
      <alignment horizontal="center" vertical="center" wrapText="1"/>
    </xf>
    <xf numFmtId="165" fontId="4" fillId="0" borderId="5" xfId="0" applyNumberFormat="1" applyFont="1" applyBorder="1" applyAlignment="1">
      <alignment horizontal="center" vertical="center"/>
    </xf>
    <xf numFmtId="164" fontId="16" fillId="0" borderId="5" xfId="0" applyNumberFormat="1" applyFont="1" applyBorder="1" applyAlignment="1">
      <alignment horizontal="center"/>
    </xf>
    <xf numFmtId="0" fontId="16" fillId="0" borderId="5" xfId="0" applyFont="1" applyBorder="1" applyAlignment="1">
      <alignment horizontal="center"/>
    </xf>
    <xf numFmtId="0" fontId="18" fillId="0" borderId="1" xfId="0" applyFont="1" applyBorder="1" applyAlignment="1">
      <alignment horizontal="center" vertical="center" textRotation="90" wrapText="1"/>
    </xf>
    <xf numFmtId="165" fontId="18"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0" fontId="2" fillId="0" borderId="0" xfId="0" applyFont="1" applyAlignment="1">
      <alignment vertical="center"/>
    </xf>
    <xf numFmtId="0" fontId="4" fillId="0" borderId="0" xfId="0" applyFont="1" applyAlignment="1">
      <alignment horizontal="center" vertical="center" wrapText="1"/>
    </xf>
    <xf numFmtId="0" fontId="4" fillId="0" borderId="5" xfId="0" applyFont="1" applyBorder="1" applyAlignment="1">
      <alignment vertical="center" wrapText="1"/>
    </xf>
    <xf numFmtId="164" fontId="16" fillId="0" borderId="1" xfId="0" applyNumberFormat="1" applyFont="1" applyBorder="1" applyAlignment="1">
      <alignment horizontal="center"/>
    </xf>
    <xf numFmtId="0" fontId="16" fillId="0" borderId="1" xfId="0" applyFont="1" applyBorder="1" applyAlignment="1">
      <alignment horizontal="center"/>
    </xf>
    <xf numFmtId="0" fontId="16" fillId="0" borderId="1" xfId="0" applyFont="1" applyBorder="1"/>
    <xf numFmtId="0" fontId="4" fillId="0" borderId="1" xfId="0" applyFont="1" applyBorder="1" applyAlignment="1">
      <alignment horizontal="center" vertical="center"/>
    </xf>
    <xf numFmtId="0" fontId="19" fillId="0" borderId="5" xfId="0" applyFont="1" applyBorder="1" applyAlignment="1">
      <alignment horizontal="center" vertical="center"/>
    </xf>
    <xf numFmtId="0" fontId="18" fillId="0" borderId="5" xfId="0" applyFont="1" applyBorder="1" applyAlignment="1">
      <alignment horizontal="center" vertical="center" textRotation="90" wrapText="1"/>
    </xf>
    <xf numFmtId="165" fontId="18" fillId="0" borderId="5" xfId="0" applyNumberFormat="1" applyFont="1" applyBorder="1" applyAlignment="1">
      <alignment horizontal="center" vertical="center" wrapText="1"/>
    </xf>
    <xf numFmtId="0" fontId="16" fillId="0" borderId="5" xfId="0" applyFont="1" applyBorder="1" applyAlignment="1">
      <alignment horizontal="center" wrapText="1"/>
    </xf>
    <xf numFmtId="0" fontId="4" fillId="0" borderId="7" xfId="0" applyFont="1" applyBorder="1" applyAlignment="1">
      <alignment horizontal="center" vertical="center" wrapText="1"/>
    </xf>
    <xf numFmtId="0" fontId="20" fillId="0" borderId="5" xfId="0" applyFont="1" applyBorder="1" applyAlignment="1">
      <alignment horizontal="center" vertical="center" wrapText="1"/>
    </xf>
    <xf numFmtId="0" fontId="18" fillId="0" borderId="5" xfId="0" applyFont="1" applyBorder="1" applyAlignment="1">
      <alignment horizontal="center" vertical="center" wrapText="1"/>
    </xf>
    <xf numFmtId="166" fontId="18" fillId="0" borderId="5" xfId="0" applyNumberFormat="1" applyFont="1" applyBorder="1" applyAlignment="1">
      <alignment horizontal="center" vertical="center" wrapText="1"/>
    </xf>
    <xf numFmtId="165" fontId="3" fillId="0" borderId="5" xfId="0" applyNumberFormat="1" applyFont="1" applyBorder="1" applyAlignment="1">
      <alignment horizontal="center" vertical="center"/>
    </xf>
    <xf numFmtId="165" fontId="18" fillId="0" borderId="5" xfId="0" applyNumberFormat="1" applyFont="1" applyBorder="1" applyAlignment="1">
      <alignment horizontal="center" vertical="center"/>
    </xf>
    <xf numFmtId="164" fontId="18" fillId="0" borderId="5" xfId="0" applyNumberFormat="1" applyFont="1" applyBorder="1" applyAlignment="1">
      <alignment horizontal="center" vertical="center"/>
    </xf>
    <xf numFmtId="1" fontId="18" fillId="0" borderId="5" xfId="0" applyNumberFormat="1" applyFont="1" applyBorder="1" applyAlignment="1">
      <alignment horizontal="center" vertical="center" wrapText="1"/>
    </xf>
    <xf numFmtId="0" fontId="18" fillId="0" borderId="5"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65" fontId="3" fillId="0" borderId="1" xfId="0" applyNumberFormat="1" applyFont="1" applyBorder="1" applyAlignment="1">
      <alignment horizontal="center" vertical="center"/>
    </xf>
    <xf numFmtId="166" fontId="18" fillId="0" borderId="1" xfId="0" applyNumberFormat="1" applyFont="1" applyBorder="1" applyAlignment="1">
      <alignment horizontal="center" vertical="center" wrapText="1"/>
    </xf>
    <xf numFmtId="164" fontId="18" fillId="0" borderId="1" xfId="0" applyNumberFormat="1" applyFont="1" applyBorder="1" applyAlignment="1">
      <alignment horizontal="center" vertical="center"/>
    </xf>
    <xf numFmtId="0" fontId="18" fillId="0" borderId="11" xfId="0" applyFont="1" applyBorder="1" applyAlignment="1">
      <alignment horizontal="center" vertical="center" textRotation="90" wrapText="1"/>
    </xf>
    <xf numFmtId="165" fontId="18" fillId="0" borderId="0" xfId="0" applyNumberFormat="1" applyFont="1" applyAlignment="1">
      <alignment horizontal="center" vertical="center" wrapText="1"/>
    </xf>
    <xf numFmtId="1" fontId="18" fillId="0" borderId="1" xfId="0" applyNumberFormat="1" applyFont="1" applyBorder="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left" vertical="center" wrapText="1"/>
    </xf>
    <xf numFmtId="0" fontId="19" fillId="0" borderId="5" xfId="0" applyFont="1" applyBorder="1" applyAlignment="1">
      <alignment vertical="center" wrapText="1"/>
    </xf>
    <xf numFmtId="0" fontId="18" fillId="0" borderId="12" xfId="0" applyFont="1" applyBorder="1" applyAlignment="1">
      <alignment horizontal="center" vertical="center" wrapText="1"/>
    </xf>
    <xf numFmtId="0" fontId="21" fillId="0" borderId="5" xfId="0" applyFont="1" applyBorder="1" applyAlignment="1">
      <alignment vertical="center" wrapText="1"/>
    </xf>
    <xf numFmtId="0" fontId="19" fillId="0" borderId="5" xfId="0" applyFont="1" applyBorder="1" applyAlignment="1">
      <alignment horizontal="center" vertical="center" textRotation="90" wrapText="1"/>
    </xf>
    <xf numFmtId="0" fontId="19" fillId="4" borderId="13" xfId="0" applyFont="1" applyFill="1" applyBorder="1" applyAlignment="1">
      <alignment horizontal="center" vertical="center" wrapText="1"/>
    </xf>
    <xf numFmtId="0" fontId="19" fillId="0" borderId="3" xfId="0" applyFont="1" applyBorder="1" applyAlignment="1">
      <alignment vertical="center" wrapText="1"/>
    </xf>
    <xf numFmtId="164" fontId="4" fillId="0" borderId="5" xfId="0" applyNumberFormat="1" applyFont="1" applyBorder="1" applyAlignment="1">
      <alignment horizontal="center" vertical="center"/>
    </xf>
    <xf numFmtId="0" fontId="4" fillId="0" borderId="5" xfId="0" applyFont="1" applyBorder="1" applyAlignment="1">
      <alignment horizontal="center" vertical="center" textRotation="90" wrapText="1"/>
    </xf>
    <xf numFmtId="165" fontId="4" fillId="0" borderId="5"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22" fillId="0" borderId="5" xfId="0" applyFont="1" applyBorder="1" applyAlignment="1">
      <alignment horizontal="center" vertical="center" wrapText="1"/>
    </xf>
    <xf numFmtId="0" fontId="18" fillId="0" borderId="14" xfId="0" applyFont="1" applyBorder="1" applyAlignment="1">
      <alignment horizontal="center" vertical="center" wrapText="1"/>
    </xf>
    <xf numFmtId="165" fontId="19" fillId="0" borderId="5" xfId="0" applyNumberFormat="1" applyFont="1" applyBorder="1" applyAlignment="1">
      <alignment horizontal="center" vertical="center" wrapText="1"/>
    </xf>
    <xf numFmtId="0" fontId="18" fillId="0" borderId="2" xfId="0" applyFont="1" applyBorder="1" applyAlignment="1">
      <alignment horizontal="center" vertical="center"/>
    </xf>
    <xf numFmtId="0" fontId="19" fillId="0" borderId="3" xfId="0" applyFont="1" applyBorder="1" applyAlignment="1">
      <alignment horizontal="center" vertical="center"/>
    </xf>
    <xf numFmtId="0" fontId="23" fillId="0" borderId="5" xfId="0" applyFont="1" applyBorder="1" applyAlignment="1">
      <alignment horizontal="center" vertical="center" wrapText="1"/>
    </xf>
    <xf numFmtId="0" fontId="24" fillId="0" borderId="5" xfId="0" applyFont="1" applyBorder="1" applyAlignment="1">
      <alignment horizontal="center" vertical="center"/>
    </xf>
    <xf numFmtId="165" fontId="19" fillId="0" borderId="5" xfId="0" applyNumberFormat="1" applyFont="1" applyBorder="1" applyAlignment="1">
      <alignment horizontal="center" vertical="center"/>
    </xf>
    <xf numFmtId="164" fontId="25" fillId="0" borderId="5" xfId="0" applyNumberFormat="1" applyFont="1" applyBorder="1" applyAlignment="1">
      <alignment horizontal="center" vertical="center"/>
    </xf>
    <xf numFmtId="0" fontId="25" fillId="0" borderId="5" xfId="0" applyFont="1" applyBorder="1" applyAlignment="1">
      <alignment horizontal="center" vertical="center"/>
    </xf>
    <xf numFmtId="165" fontId="20" fillId="4" borderId="5" xfId="0" applyNumberFormat="1" applyFont="1" applyFill="1" applyBorder="1" applyAlignment="1">
      <alignment horizontal="center" vertical="center"/>
    </xf>
    <xf numFmtId="166" fontId="16" fillId="3" borderId="5" xfId="0" applyNumberFormat="1" applyFont="1" applyFill="1" applyBorder="1" applyAlignment="1">
      <alignment horizontal="center" vertical="center"/>
    </xf>
    <xf numFmtId="1" fontId="19" fillId="0" borderId="2" xfId="0" applyNumberFormat="1" applyFont="1" applyBorder="1" applyAlignment="1">
      <alignment horizontal="center" vertical="center"/>
    </xf>
    <xf numFmtId="165" fontId="24" fillId="0" borderId="5" xfId="0" applyNumberFormat="1" applyFont="1" applyBorder="1" applyAlignment="1">
      <alignment horizontal="center" vertical="center"/>
    </xf>
    <xf numFmtId="165" fontId="16" fillId="3" borderId="5" xfId="0" applyNumberFormat="1" applyFont="1" applyFill="1" applyBorder="1" applyAlignment="1">
      <alignment horizontal="center" vertical="center"/>
    </xf>
    <xf numFmtId="0" fontId="16" fillId="3" borderId="5" xfId="0" applyFont="1" applyFill="1" applyBorder="1" applyAlignment="1">
      <alignment horizontal="center" vertical="center"/>
    </xf>
    <xf numFmtId="0" fontId="10" fillId="3" borderId="5" xfId="0" applyFont="1" applyFill="1" applyBorder="1" applyAlignment="1">
      <alignment horizontal="left" vertical="center"/>
    </xf>
    <xf numFmtId="0" fontId="10" fillId="3" borderId="5" xfId="0" applyFont="1" applyFill="1" applyBorder="1" applyAlignment="1">
      <alignment horizontal="left" vertical="center" wrapText="1"/>
    </xf>
    <xf numFmtId="1" fontId="3" fillId="0" borderId="15" xfId="0" applyNumberFormat="1" applyFont="1" applyBorder="1" applyAlignment="1">
      <alignment horizontal="center" vertical="center"/>
    </xf>
    <xf numFmtId="0" fontId="22" fillId="0" borderId="0" xfId="0" applyFont="1" applyAlignment="1">
      <alignment horizontal="left" vertical="top" wrapText="1"/>
    </xf>
    <xf numFmtId="0" fontId="4" fillId="0" borderId="6" xfId="0" applyFont="1" applyBorder="1" applyAlignment="1">
      <alignment horizontal="center" vertical="center" wrapText="1"/>
    </xf>
    <xf numFmtId="0" fontId="22" fillId="0" borderId="1" xfId="0" applyFont="1" applyBorder="1" applyAlignment="1">
      <alignment horizontal="left"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wrapText="1"/>
    </xf>
    <xf numFmtId="0" fontId="22" fillId="0" borderId="1" xfId="0" applyFont="1" applyBorder="1" applyAlignment="1">
      <alignment horizontal="center" vertical="center" wrapText="1"/>
    </xf>
    <xf numFmtId="166" fontId="3" fillId="0" borderId="1" xfId="0" applyNumberFormat="1" applyFont="1" applyBorder="1" applyAlignment="1">
      <alignment horizontal="center" vertical="center"/>
    </xf>
    <xf numFmtId="166" fontId="3" fillId="0" borderId="15" xfId="0" applyNumberFormat="1" applyFont="1" applyBorder="1" applyAlignment="1">
      <alignment horizontal="center" vertical="center"/>
    </xf>
    <xf numFmtId="166" fontId="12" fillId="0" borderId="15" xfId="0" applyNumberFormat="1" applyFont="1" applyBorder="1" applyAlignment="1">
      <alignment horizontal="center" vertical="center"/>
    </xf>
    <xf numFmtId="0" fontId="26" fillId="0" borderId="11" xfId="0" applyFont="1" applyBorder="1" applyAlignment="1">
      <alignment horizontal="left" vertical="center" textRotation="90" wrapText="1"/>
    </xf>
    <xf numFmtId="0" fontId="27" fillId="0" borderId="1" xfId="0" applyFont="1" applyBorder="1" applyAlignment="1">
      <alignment horizontal="left" vertical="top"/>
    </xf>
    <xf numFmtId="0" fontId="26" fillId="0" borderId="1" xfId="0" applyFont="1" applyBorder="1" applyAlignment="1">
      <alignment horizontal="left" vertical="top"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1" fontId="3" fillId="0" borderId="5" xfId="0" applyNumberFormat="1" applyFont="1" applyBorder="1" applyAlignment="1">
      <alignment horizontal="center" vertical="center"/>
    </xf>
    <xf numFmtId="0" fontId="3" fillId="0" borderId="5" xfId="0" applyFont="1" applyBorder="1" applyAlignment="1">
      <alignment vertical="center" wrapText="1"/>
    </xf>
    <xf numFmtId="166" fontId="3" fillId="0" borderId="5" xfId="0" applyNumberFormat="1" applyFont="1" applyBorder="1" applyAlignment="1">
      <alignment horizontal="center" vertical="center"/>
    </xf>
    <xf numFmtId="0" fontId="3" fillId="0" borderId="5" xfId="0" applyFont="1" applyBorder="1" applyAlignment="1">
      <alignment horizontal="center" vertical="center" textRotation="90" wrapText="1"/>
    </xf>
    <xf numFmtId="165" fontId="3" fillId="0" borderId="5" xfId="0" applyNumberFormat="1" applyFont="1" applyBorder="1" applyAlignment="1">
      <alignment horizontal="center" vertical="center" wrapText="1"/>
    </xf>
    <xf numFmtId="0" fontId="28" fillId="0" borderId="5" xfId="0" applyFont="1" applyBorder="1" applyAlignment="1">
      <alignment horizontal="center" vertical="center" wrapText="1"/>
    </xf>
    <xf numFmtId="1" fontId="3" fillId="0" borderId="10" xfId="0" applyNumberFormat="1" applyFont="1" applyBorder="1" applyAlignment="1">
      <alignment horizontal="center" vertical="center"/>
    </xf>
    <xf numFmtId="166" fontId="12" fillId="0" borderId="5" xfId="0" applyNumberFormat="1" applyFont="1" applyBorder="1" applyAlignment="1">
      <alignment horizontal="center" vertical="center"/>
    </xf>
    <xf numFmtId="0" fontId="6" fillId="3" borderId="15" xfId="0" applyFont="1" applyFill="1" applyBorder="1" applyAlignment="1">
      <alignment horizontal="center" vertical="center" wrapText="1"/>
    </xf>
    <xf numFmtId="165" fontId="6" fillId="3" borderId="15" xfId="0" applyNumberFormat="1" applyFont="1" applyFill="1" applyBorder="1" applyAlignment="1">
      <alignment horizontal="center" vertical="center"/>
    </xf>
    <xf numFmtId="1" fontId="4" fillId="0" borderId="5" xfId="0" applyNumberFormat="1" applyFont="1" applyBorder="1" applyAlignment="1">
      <alignment horizontal="center" vertical="center"/>
    </xf>
    <xf numFmtId="0" fontId="4" fillId="0" borderId="5" xfId="0" applyFont="1" applyBorder="1" applyAlignment="1">
      <alignment horizontal="center" vertical="top" wrapText="1"/>
    </xf>
    <xf numFmtId="0" fontId="22" fillId="0" borderId="5" xfId="0" applyFont="1" applyBorder="1" applyAlignment="1">
      <alignment horizontal="left" vertical="center" wrapText="1"/>
    </xf>
    <xf numFmtId="0" fontId="21" fillId="0" borderId="5" xfId="0" applyFont="1" applyBorder="1" applyAlignment="1">
      <alignment horizontal="center" vertical="center" wrapText="1"/>
    </xf>
    <xf numFmtId="0" fontId="22" fillId="0" borderId="5" xfId="0" applyFont="1" applyBorder="1" applyAlignment="1">
      <alignment horizontal="center" vertical="center"/>
    </xf>
    <xf numFmtId="0" fontId="21" fillId="0" borderId="5" xfId="0" applyFont="1" applyBorder="1" applyAlignment="1">
      <alignment horizontal="left" wrapText="1"/>
    </xf>
    <xf numFmtId="0" fontId="22" fillId="0" borderId="2" xfId="0" applyFont="1" applyBorder="1" applyAlignment="1">
      <alignment horizontal="left" vertical="center" textRotation="90" wrapText="1"/>
    </xf>
    <xf numFmtId="0" fontId="21" fillId="0" borderId="5" xfId="0" applyFont="1" applyBorder="1" applyAlignment="1">
      <alignment horizontal="left" vertical="top"/>
    </xf>
    <xf numFmtId="0" fontId="21" fillId="0" borderId="5" xfId="0" applyFont="1" applyBorder="1" applyAlignment="1">
      <alignment horizontal="left" vertical="top" wrapText="1"/>
    </xf>
    <xf numFmtId="0" fontId="21" fillId="0" borderId="5" xfId="0" applyFont="1" applyBorder="1" applyAlignment="1">
      <alignment horizontal="center" vertical="center"/>
    </xf>
    <xf numFmtId="165" fontId="4" fillId="0" borderId="7" xfId="0" applyNumberFormat="1" applyFont="1" applyBorder="1" applyAlignment="1">
      <alignment horizontal="center" vertical="center" wrapText="1"/>
    </xf>
    <xf numFmtId="164" fontId="4" fillId="0" borderId="7" xfId="0" applyNumberFormat="1" applyFont="1" applyBorder="1" applyAlignment="1">
      <alignment horizontal="center" vertical="center" wrapText="1"/>
    </xf>
    <xf numFmtId="0" fontId="4" fillId="0" borderId="7" xfId="0" applyFont="1" applyBorder="1" applyAlignment="1">
      <alignment horizontal="center" vertical="center" textRotation="90" wrapText="1"/>
    </xf>
    <xf numFmtId="165" fontId="4" fillId="0" borderId="10" xfId="0" applyNumberFormat="1" applyFont="1" applyBorder="1" applyAlignment="1">
      <alignment horizontal="center" vertical="center" wrapText="1"/>
    </xf>
    <xf numFmtId="0" fontId="6" fillId="0" borderId="5" xfId="0" applyFont="1" applyBorder="1" applyAlignment="1">
      <alignment horizontal="left"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165" fontId="7" fillId="0" borderId="5" xfId="0" applyNumberFormat="1" applyFont="1" applyBorder="1" applyAlignment="1">
      <alignment horizontal="center" vertical="center" wrapText="1"/>
    </xf>
    <xf numFmtId="165" fontId="6" fillId="0" borderId="5" xfId="0" applyNumberFormat="1" applyFont="1" applyBorder="1" applyAlignment="1">
      <alignment horizontal="center" vertical="center"/>
    </xf>
    <xf numFmtId="1" fontId="6" fillId="0" borderId="5" xfId="0" applyNumberFormat="1" applyFont="1" applyBorder="1" applyAlignment="1">
      <alignment horizontal="center" vertical="center"/>
    </xf>
    <xf numFmtId="0" fontId="19" fillId="0" borderId="0" xfId="0" applyFont="1" applyAlignment="1">
      <alignment wrapText="1"/>
    </xf>
    <xf numFmtId="164" fontId="4" fillId="0" borderId="5" xfId="0" applyNumberFormat="1" applyFont="1" applyBorder="1" applyAlignment="1">
      <alignment horizontal="center" vertical="center" wrapText="1"/>
    </xf>
    <xf numFmtId="0" fontId="22" fillId="0" borderId="0" xfId="0" applyFont="1" applyAlignment="1">
      <alignment horizontal="center" vertical="center" wrapText="1"/>
    </xf>
    <xf numFmtId="0" fontId="3" fillId="3" borderId="5" xfId="0" applyFont="1" applyFill="1" applyBorder="1" applyAlignment="1">
      <alignment horizontal="center" vertical="center" wrapText="1"/>
    </xf>
    <xf numFmtId="166" fontId="3" fillId="3" borderId="5" xfId="0" applyNumberFormat="1" applyFont="1" applyFill="1" applyBorder="1" applyAlignment="1">
      <alignment horizontal="center" vertical="center" wrapText="1"/>
    </xf>
    <xf numFmtId="0" fontId="10" fillId="3" borderId="5" xfId="0" applyFont="1" applyFill="1" applyBorder="1" applyAlignment="1">
      <alignment horizontal="center" vertical="center" wrapText="1"/>
    </xf>
    <xf numFmtId="165" fontId="15" fillId="3" borderId="5" xfId="0" applyNumberFormat="1" applyFont="1" applyFill="1" applyBorder="1" applyAlignment="1">
      <alignment horizontal="center" vertical="center"/>
    </xf>
    <xf numFmtId="165" fontId="15" fillId="0" borderId="5" xfId="0" applyNumberFormat="1" applyFont="1" applyBorder="1" applyAlignment="1">
      <alignment horizontal="center" vertical="center"/>
    </xf>
    <xf numFmtId="166" fontId="3"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2" fontId="6" fillId="3" borderId="5" xfId="0" applyNumberFormat="1" applyFont="1" applyFill="1" applyBorder="1" applyAlignment="1">
      <alignment horizontal="center" vertical="center"/>
    </xf>
    <xf numFmtId="0" fontId="14" fillId="3" borderId="5" xfId="0" applyFont="1" applyFill="1" applyBorder="1" applyAlignment="1">
      <alignment horizontal="center" vertical="center" wrapText="1"/>
    </xf>
    <xf numFmtId="165" fontId="29" fillId="3" borderId="5"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49" fontId="4" fillId="0" borderId="5" xfId="0" applyNumberFormat="1" applyFont="1" applyBorder="1" applyAlignment="1">
      <alignment horizontal="center" vertical="center" wrapText="1"/>
    </xf>
    <xf numFmtId="0" fontId="6" fillId="0" borderId="5" xfId="0" applyFont="1" applyBorder="1" applyAlignment="1">
      <alignment horizontal="center" vertical="center"/>
    </xf>
    <xf numFmtId="164" fontId="7" fillId="0" borderId="5" xfId="0" applyNumberFormat="1" applyFont="1" applyBorder="1" applyAlignment="1">
      <alignment horizontal="center" vertical="center"/>
    </xf>
    <xf numFmtId="165" fontId="4" fillId="3" borderId="5" xfId="0" applyNumberFormat="1" applyFont="1" applyFill="1" applyBorder="1" applyAlignment="1">
      <alignment horizontal="center" vertical="center"/>
    </xf>
    <xf numFmtId="2" fontId="4" fillId="3" borderId="5" xfId="0" applyNumberFormat="1" applyFont="1" applyFill="1" applyBorder="1" applyAlignment="1">
      <alignment horizontal="center" vertical="center" wrapText="1"/>
    </xf>
    <xf numFmtId="2" fontId="4" fillId="0" borderId="5" xfId="0" applyNumberFormat="1" applyFont="1" applyBorder="1" applyAlignment="1">
      <alignment horizontal="center" vertical="center"/>
    </xf>
    <xf numFmtId="0" fontId="30" fillId="0" borderId="0" xfId="0" applyFont="1" applyAlignment="1">
      <alignment horizontal="center"/>
    </xf>
    <xf numFmtId="165" fontId="30" fillId="0" borderId="0" xfId="0" applyNumberFormat="1" applyFont="1" applyAlignment="1">
      <alignment horizontal="center"/>
    </xf>
    <xf numFmtId="164" fontId="30" fillId="0" borderId="0" xfId="0" applyNumberFormat="1" applyFont="1" applyAlignment="1">
      <alignment horizontal="center"/>
    </xf>
    <xf numFmtId="0" fontId="30" fillId="0" borderId="0" xfId="0" applyFont="1" applyAlignment="1">
      <alignment horizontal="center" vertical="center"/>
    </xf>
    <xf numFmtId="0" fontId="30" fillId="0" borderId="0" xfId="0" applyFont="1"/>
    <xf numFmtId="0" fontId="30" fillId="0" borderId="0" xfId="0" applyFont="1" applyAlignment="1">
      <alignment horizontal="left"/>
    </xf>
    <xf numFmtId="0" fontId="9" fillId="0" borderId="0" xfId="0" applyFont="1"/>
    <xf numFmtId="0" fontId="13" fillId="0" borderId="0" xfId="0" applyFont="1" applyAlignment="1">
      <alignment horizontal="center" vertical="center"/>
    </xf>
    <xf numFmtId="0" fontId="31" fillId="0" borderId="0" xfId="0" applyFont="1"/>
    <xf numFmtId="0" fontId="16" fillId="0" borderId="0" xfId="0" applyFont="1" applyAlignment="1">
      <alignment wrapText="1"/>
    </xf>
    <xf numFmtId="0" fontId="16" fillId="0" borderId="0" xfId="0" applyFont="1" applyAlignment="1">
      <alignment horizontal="center"/>
    </xf>
    <xf numFmtId="165" fontId="16" fillId="0" borderId="0" xfId="0" applyNumberFormat="1" applyFont="1" applyAlignment="1">
      <alignment horizontal="center"/>
    </xf>
    <xf numFmtId="164" fontId="16" fillId="0" borderId="0" xfId="0" applyNumberFormat="1" applyFont="1" applyAlignment="1">
      <alignment horizontal="center"/>
    </xf>
    <xf numFmtId="0" fontId="16" fillId="0" borderId="0" xfId="0" applyFont="1" applyAlignment="1">
      <alignment horizontal="center" vertical="center"/>
    </xf>
    <xf numFmtId="0" fontId="16" fillId="0" borderId="0" xfId="0" applyFont="1"/>
    <xf numFmtId="0" fontId="4" fillId="0" borderId="10" xfId="0" applyFont="1" applyBorder="1" applyAlignment="1">
      <alignment horizontal="center" vertical="center" wrapText="1"/>
    </xf>
    <xf numFmtId="0" fontId="4" fillId="0" borderId="10" xfId="0" applyFont="1" applyBorder="1" applyAlignment="1">
      <alignment horizontal="center" vertical="center" textRotation="90" wrapText="1"/>
    </xf>
    <xf numFmtId="0" fontId="22" fillId="0" borderId="5" xfId="0" applyFont="1" applyBorder="1" applyAlignment="1">
      <alignment horizontal="center" vertical="top" wrapText="1"/>
    </xf>
    <xf numFmtId="165" fontId="21" fillId="0" borderId="5" xfId="0" applyNumberFormat="1" applyFont="1" applyBorder="1" applyAlignment="1">
      <alignment horizontal="center" vertical="center" wrapText="1"/>
    </xf>
    <xf numFmtId="0" fontId="22" fillId="0" borderId="13" xfId="0" applyFont="1" applyBorder="1" applyAlignment="1">
      <alignment horizontal="left" vertical="center" textRotation="90" wrapText="1"/>
    </xf>
    <xf numFmtId="0" fontId="21" fillId="0" borderId="2" xfId="0" applyFont="1" applyBorder="1" applyAlignment="1">
      <alignment horizontal="left" vertical="center" textRotation="90" wrapText="1"/>
    </xf>
    <xf numFmtId="0" fontId="3" fillId="0" borderId="1" xfId="0" applyFont="1" applyBorder="1" applyAlignment="1">
      <alignment horizontal="center" vertical="center" wrapText="1"/>
    </xf>
    <xf numFmtId="0" fontId="5" fillId="0" borderId="6" xfId="0" applyFont="1" applyBorder="1"/>
    <xf numFmtId="0" fontId="5" fillId="0" borderId="7" xfId="0" applyFont="1" applyBorder="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xf numFmtId="0" fontId="30" fillId="0" borderId="0" xfId="0" applyFont="1" applyAlignment="1">
      <alignment horizontal="left" vertical="center"/>
    </xf>
    <xf numFmtId="0" fontId="0" fillId="0" borderId="0" xfId="0"/>
    <xf numFmtId="0" fontId="4" fillId="0" borderId="0" xfId="0" applyFont="1" applyAlignment="1">
      <alignment horizontal="left" vertical="center"/>
    </xf>
    <xf numFmtId="164" fontId="4"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4" xfId="0" applyFont="1" applyBorder="1"/>
    <xf numFmtId="0" fontId="6" fillId="0" borderId="1" xfId="0" applyFont="1" applyBorder="1" applyAlignment="1">
      <alignment horizontal="center" vertical="center" textRotation="90" wrapText="1"/>
    </xf>
    <xf numFmtId="0" fontId="1" fillId="0" borderId="0" xfId="0" applyFont="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00"/>
  <sheetViews>
    <sheetView tabSelected="1" zoomScale="50" zoomScaleNormal="50" workbookViewId="0">
      <pane ySplit="7" topLeftCell="A8" activePane="bottomLeft" state="frozen"/>
      <selection pane="bottomLeft" activeCell="M14" sqref="M14"/>
    </sheetView>
  </sheetViews>
  <sheetFormatPr defaultColWidth="14.42578125" defaultRowHeight="15" customHeight="1"/>
  <cols>
    <col min="1" max="1" width="8.140625" customWidth="1"/>
    <col min="2" max="2" width="52.5703125" customWidth="1"/>
    <col min="3" max="3" width="27.7109375" customWidth="1"/>
    <col min="4" max="4" width="21.28515625" customWidth="1"/>
    <col min="5" max="5" width="16.5703125" customWidth="1"/>
    <col min="6" max="6" width="27.7109375" customWidth="1"/>
    <col min="7" max="7" width="54.85546875" customWidth="1"/>
    <col min="8" max="8" width="50.28515625" customWidth="1"/>
    <col min="9" max="9" width="31.42578125" customWidth="1"/>
    <col min="10" max="10" width="23" customWidth="1"/>
    <col min="11" max="11" width="24.42578125" customWidth="1"/>
    <col min="12" max="12" width="38" customWidth="1"/>
    <col min="13" max="13" width="33" customWidth="1"/>
    <col min="14" max="14" width="11.5703125" customWidth="1"/>
    <col min="15" max="15" width="15.7109375" customWidth="1"/>
    <col min="16" max="16" width="7.85546875" customWidth="1"/>
    <col min="17" max="17" width="40.7109375" customWidth="1"/>
    <col min="18" max="18" width="54.85546875" customWidth="1"/>
    <col min="19" max="19" width="56.7109375" customWidth="1"/>
    <col min="20" max="20" width="20.7109375" customWidth="1"/>
    <col min="21" max="21" width="24.28515625" customWidth="1"/>
    <col min="22" max="22" width="18.7109375" customWidth="1"/>
    <col min="23" max="23" width="28.140625" hidden="1" customWidth="1"/>
    <col min="24" max="24" width="29.28515625" hidden="1" customWidth="1"/>
    <col min="25" max="25" width="27" hidden="1" customWidth="1"/>
    <col min="26" max="26" width="29" hidden="1" customWidth="1"/>
    <col min="27" max="27" width="12.7109375" customWidth="1"/>
    <col min="28" max="28" width="13.7109375" customWidth="1"/>
    <col min="29" max="29" width="20.42578125" customWidth="1"/>
    <col min="30" max="30" width="18" customWidth="1"/>
    <col min="31" max="31" width="14.7109375" customWidth="1"/>
    <col min="32" max="32" width="15.5703125" customWidth="1"/>
    <col min="33" max="33" width="14.42578125" customWidth="1"/>
  </cols>
  <sheetData>
    <row r="1" spans="1:33" ht="75" customHeight="1">
      <c r="A1" s="219" t="s">
        <v>0</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1"/>
      <c r="AE1" s="1"/>
      <c r="AF1" s="1"/>
      <c r="AG1" s="1"/>
    </row>
    <row r="2" spans="1:33" ht="100.5" customHeight="1">
      <c r="A2" s="206" t="s">
        <v>1</v>
      </c>
      <c r="B2" s="209" t="s">
        <v>2</v>
      </c>
      <c r="C2" s="209" t="s">
        <v>3</v>
      </c>
      <c r="D2" s="209" t="s">
        <v>4</v>
      </c>
      <c r="E2" s="209" t="s">
        <v>5</v>
      </c>
      <c r="F2" s="209" t="s">
        <v>6</v>
      </c>
      <c r="G2" s="209" t="s">
        <v>7</v>
      </c>
      <c r="H2" s="209" t="s">
        <v>8</v>
      </c>
      <c r="I2" s="210" t="s">
        <v>9</v>
      </c>
      <c r="J2" s="211"/>
      <c r="K2" s="210" t="s">
        <v>10</v>
      </c>
      <c r="L2" s="217"/>
      <c r="M2" s="217"/>
      <c r="N2" s="217"/>
      <c r="O2" s="211"/>
      <c r="P2" s="218" t="s">
        <v>11</v>
      </c>
      <c r="Q2" s="210" t="s">
        <v>12</v>
      </c>
      <c r="R2" s="211"/>
      <c r="S2" s="206" t="s">
        <v>13</v>
      </c>
      <c r="T2" s="209" t="s">
        <v>14</v>
      </c>
      <c r="U2" s="206" t="s">
        <v>15</v>
      </c>
      <c r="V2" s="206" t="s">
        <v>16</v>
      </c>
      <c r="W2" s="209" t="s">
        <v>17</v>
      </c>
      <c r="X2" s="4" t="s">
        <v>18</v>
      </c>
      <c r="Y2" s="209" t="s">
        <v>19</v>
      </c>
      <c r="Z2" s="4" t="s">
        <v>20</v>
      </c>
      <c r="AA2" s="210" t="s">
        <v>21</v>
      </c>
      <c r="AB2" s="211"/>
      <c r="AC2" s="209" t="s">
        <v>22</v>
      </c>
      <c r="AD2" s="1"/>
      <c r="AE2" s="1"/>
      <c r="AF2" s="1"/>
      <c r="AG2" s="1"/>
    </row>
    <row r="3" spans="1:33" ht="48" customHeight="1">
      <c r="A3" s="207"/>
      <c r="B3" s="207"/>
      <c r="C3" s="207"/>
      <c r="D3" s="207"/>
      <c r="E3" s="207"/>
      <c r="F3" s="207"/>
      <c r="G3" s="207"/>
      <c r="H3" s="207"/>
      <c r="I3" s="209" t="s">
        <v>23</v>
      </c>
      <c r="J3" s="209" t="s">
        <v>24</v>
      </c>
      <c r="K3" s="209" t="s">
        <v>23</v>
      </c>
      <c r="L3" s="216" t="s">
        <v>25</v>
      </c>
      <c r="M3" s="217"/>
      <c r="N3" s="217"/>
      <c r="O3" s="211"/>
      <c r="P3" s="207"/>
      <c r="Q3" s="209" t="s">
        <v>26</v>
      </c>
      <c r="R3" s="209" t="s">
        <v>27</v>
      </c>
      <c r="S3" s="207"/>
      <c r="T3" s="207"/>
      <c r="U3" s="207"/>
      <c r="V3" s="207"/>
      <c r="W3" s="207"/>
      <c r="X3" s="209" t="s">
        <v>28</v>
      </c>
      <c r="Y3" s="207"/>
      <c r="Z3" s="209" t="s">
        <v>29</v>
      </c>
      <c r="AA3" s="209" t="s">
        <v>30</v>
      </c>
      <c r="AB3" s="209" t="s">
        <v>31</v>
      </c>
      <c r="AC3" s="207"/>
      <c r="AD3" s="1"/>
      <c r="AE3" s="1"/>
      <c r="AF3" s="1"/>
      <c r="AG3" s="1"/>
    </row>
    <row r="4" spans="1:33" ht="21" customHeight="1">
      <c r="A4" s="207"/>
      <c r="B4" s="207"/>
      <c r="C4" s="207"/>
      <c r="D4" s="207"/>
      <c r="E4" s="207"/>
      <c r="F4" s="207"/>
      <c r="G4" s="207"/>
      <c r="H4" s="207"/>
      <c r="I4" s="207"/>
      <c r="J4" s="207"/>
      <c r="K4" s="207"/>
      <c r="L4" s="209" t="s">
        <v>32</v>
      </c>
      <c r="M4" s="215" t="s">
        <v>33</v>
      </c>
      <c r="N4" s="216" t="s">
        <v>34</v>
      </c>
      <c r="O4" s="211"/>
      <c r="P4" s="207"/>
      <c r="Q4" s="207"/>
      <c r="R4" s="207"/>
      <c r="S4" s="207"/>
      <c r="T4" s="207"/>
      <c r="U4" s="207"/>
      <c r="V4" s="207"/>
      <c r="W4" s="207"/>
      <c r="X4" s="207"/>
      <c r="Y4" s="207"/>
      <c r="Z4" s="207"/>
      <c r="AA4" s="207"/>
      <c r="AB4" s="207"/>
      <c r="AC4" s="207"/>
      <c r="AD4" s="1"/>
      <c r="AE4" s="1"/>
      <c r="AF4" s="1"/>
      <c r="AG4" s="1"/>
    </row>
    <row r="5" spans="1:33" ht="53.25" customHeight="1">
      <c r="A5" s="208"/>
      <c r="B5" s="208"/>
      <c r="C5" s="208"/>
      <c r="D5" s="208"/>
      <c r="E5" s="208"/>
      <c r="F5" s="208"/>
      <c r="G5" s="208"/>
      <c r="H5" s="208"/>
      <c r="I5" s="208"/>
      <c r="J5" s="208"/>
      <c r="K5" s="208"/>
      <c r="L5" s="208"/>
      <c r="M5" s="208"/>
      <c r="N5" s="5" t="s">
        <v>35</v>
      </c>
      <c r="O5" s="6" t="s">
        <v>36</v>
      </c>
      <c r="P5" s="208"/>
      <c r="Q5" s="208"/>
      <c r="R5" s="208"/>
      <c r="S5" s="208"/>
      <c r="T5" s="208"/>
      <c r="U5" s="208"/>
      <c r="V5" s="208"/>
      <c r="W5" s="208"/>
      <c r="X5" s="208"/>
      <c r="Y5" s="208"/>
      <c r="Z5" s="208"/>
      <c r="AA5" s="208"/>
      <c r="AB5" s="208"/>
      <c r="AC5" s="208"/>
      <c r="AD5" s="1"/>
      <c r="AE5" s="1"/>
      <c r="AF5" s="1"/>
      <c r="AG5" s="1"/>
    </row>
    <row r="6" spans="1:33" ht="15.75">
      <c r="A6" s="7">
        <v>1</v>
      </c>
      <c r="B6" s="7">
        <v>2</v>
      </c>
      <c r="C6" s="7">
        <v>3</v>
      </c>
      <c r="D6" s="7">
        <v>4</v>
      </c>
      <c r="E6" s="7">
        <v>5</v>
      </c>
      <c r="F6" s="7">
        <v>6</v>
      </c>
      <c r="G6" s="7">
        <v>7</v>
      </c>
      <c r="H6" s="7">
        <v>8</v>
      </c>
      <c r="I6" s="7">
        <v>9</v>
      </c>
      <c r="J6" s="7">
        <v>10</v>
      </c>
      <c r="K6" s="7">
        <v>11</v>
      </c>
      <c r="L6" s="7">
        <v>12</v>
      </c>
      <c r="M6" s="7">
        <v>13</v>
      </c>
      <c r="N6" s="7">
        <v>14</v>
      </c>
      <c r="O6" s="7">
        <v>15</v>
      </c>
      <c r="P6" s="7">
        <v>16</v>
      </c>
      <c r="Q6" s="7">
        <v>17</v>
      </c>
      <c r="R6" s="7">
        <v>18</v>
      </c>
      <c r="S6" s="7">
        <v>19</v>
      </c>
      <c r="T6" s="7">
        <v>20</v>
      </c>
      <c r="U6" s="7">
        <v>21</v>
      </c>
      <c r="V6" s="7">
        <v>22</v>
      </c>
      <c r="W6" s="7">
        <v>23</v>
      </c>
      <c r="X6" s="7">
        <v>24</v>
      </c>
      <c r="Y6" s="7">
        <v>25</v>
      </c>
      <c r="Z6" s="7">
        <v>26</v>
      </c>
      <c r="AA6" s="7">
        <v>27</v>
      </c>
      <c r="AB6" s="7">
        <v>28</v>
      </c>
      <c r="AC6" s="7">
        <v>29</v>
      </c>
      <c r="AD6" s="8"/>
      <c r="AE6" s="8"/>
      <c r="AF6" s="8"/>
      <c r="AG6" s="8"/>
    </row>
    <row r="7" spans="1:33" ht="22.5">
      <c r="A7" s="9"/>
      <c r="B7" s="10" t="s">
        <v>37</v>
      </c>
      <c r="C7" s="9"/>
      <c r="D7" s="11"/>
      <c r="E7" s="12"/>
      <c r="F7" s="12"/>
      <c r="G7" s="12"/>
      <c r="H7" s="12"/>
      <c r="I7" s="13">
        <f t="shared" ref="I7:M7" si="0">SUM(I59,I66,I84,I87,I91)</f>
        <v>2973865.1369999996</v>
      </c>
      <c r="J7" s="13">
        <f t="shared" si="0"/>
        <v>2960869.0409999997</v>
      </c>
      <c r="K7" s="13">
        <f t="shared" si="0"/>
        <v>1777211.8739999998</v>
      </c>
      <c r="L7" s="13">
        <f t="shared" si="0"/>
        <v>1717013.814</v>
      </c>
      <c r="M7" s="13">
        <f t="shared" si="0"/>
        <v>60198.06</v>
      </c>
      <c r="N7" s="13"/>
      <c r="O7" s="13">
        <f>SUM(O59,O66,O84,O87,O91)</f>
        <v>0</v>
      </c>
      <c r="P7" s="14"/>
      <c r="Q7" s="15"/>
      <c r="R7" s="9"/>
      <c r="S7" s="9"/>
      <c r="T7" s="9"/>
      <c r="U7" s="9"/>
      <c r="V7" s="9"/>
      <c r="W7" s="9"/>
      <c r="X7" s="9"/>
      <c r="Y7" s="9"/>
      <c r="Z7" s="9"/>
      <c r="AA7" s="9"/>
      <c r="AB7" s="9"/>
      <c r="AC7" s="9"/>
      <c r="AD7" s="16"/>
      <c r="AE7" s="16"/>
      <c r="AF7" s="16"/>
      <c r="AG7" s="17"/>
    </row>
    <row r="8" spans="1:33" ht="20.25">
      <c r="A8" s="18"/>
      <c r="B8" s="19" t="s">
        <v>38</v>
      </c>
      <c r="C8" s="20"/>
      <c r="D8" s="21"/>
      <c r="E8" s="22"/>
      <c r="F8" s="22"/>
      <c r="G8" s="22"/>
      <c r="H8" s="22"/>
      <c r="I8" s="23"/>
      <c r="J8" s="23"/>
      <c r="K8" s="23"/>
      <c r="L8" s="24"/>
      <c r="M8" s="25"/>
      <c r="N8" s="25"/>
      <c r="O8" s="23"/>
      <c r="P8" s="26"/>
      <c r="Q8" s="27"/>
      <c r="R8" s="27"/>
      <c r="S8" s="27"/>
      <c r="T8" s="27"/>
      <c r="U8" s="27"/>
      <c r="V8" s="27"/>
      <c r="W8" s="28"/>
      <c r="X8" s="28"/>
      <c r="Y8" s="28"/>
      <c r="Z8" s="28"/>
      <c r="AA8" s="27"/>
      <c r="AB8" s="27"/>
      <c r="AC8" s="27"/>
      <c r="AD8" s="16"/>
      <c r="AE8" s="29"/>
      <c r="AF8" s="29"/>
      <c r="AG8" s="29"/>
    </row>
    <row r="9" spans="1:33" ht="20.25">
      <c r="A9" s="30">
        <v>1</v>
      </c>
      <c r="B9" s="31" t="s">
        <v>39</v>
      </c>
      <c r="C9" s="32"/>
      <c r="D9" s="33"/>
      <c r="E9" s="34"/>
      <c r="F9" s="34"/>
      <c r="G9" s="35"/>
      <c r="H9" s="35"/>
      <c r="I9" s="36"/>
      <c r="J9" s="36"/>
      <c r="K9" s="36"/>
      <c r="L9" s="37"/>
      <c r="M9" s="36"/>
      <c r="N9" s="38"/>
      <c r="O9" s="39"/>
      <c r="P9" s="40"/>
      <c r="Q9" s="41"/>
      <c r="R9" s="41"/>
      <c r="S9" s="41"/>
      <c r="T9" s="41"/>
      <c r="U9" s="41"/>
      <c r="V9" s="42"/>
      <c r="W9" s="43"/>
      <c r="X9" s="43"/>
      <c r="Y9" s="43"/>
      <c r="Z9" s="43"/>
      <c r="AA9" s="42"/>
      <c r="AB9" s="42"/>
      <c r="AC9" s="44"/>
      <c r="AD9" s="16"/>
      <c r="AE9" s="45"/>
      <c r="AF9" s="45"/>
      <c r="AG9" s="45"/>
    </row>
    <row r="10" spans="1:33" ht="20.25">
      <c r="A10" s="46" t="s">
        <v>40</v>
      </c>
      <c r="B10" s="47" t="s">
        <v>41</v>
      </c>
      <c r="C10" s="32"/>
      <c r="D10" s="33"/>
      <c r="E10" s="34"/>
      <c r="F10" s="34"/>
      <c r="G10" s="35"/>
      <c r="H10" s="35"/>
      <c r="I10" s="36"/>
      <c r="J10" s="36"/>
      <c r="K10" s="36"/>
      <c r="L10" s="37"/>
      <c r="M10" s="36"/>
      <c r="N10" s="38"/>
      <c r="O10" s="39"/>
      <c r="P10" s="40"/>
      <c r="Q10" s="41"/>
      <c r="R10" s="41"/>
      <c r="S10" s="41"/>
      <c r="T10" s="41"/>
      <c r="U10" s="41"/>
      <c r="V10" s="42"/>
      <c r="W10" s="43"/>
      <c r="X10" s="43"/>
      <c r="Y10" s="43"/>
      <c r="Z10" s="43"/>
      <c r="AA10" s="42"/>
      <c r="AB10" s="42"/>
      <c r="AC10" s="44"/>
      <c r="AD10" s="16"/>
      <c r="AE10" s="45"/>
      <c r="AF10" s="45"/>
      <c r="AG10" s="45"/>
    </row>
    <row r="11" spans="1:33" ht="131.25">
      <c r="A11" s="48">
        <v>1</v>
      </c>
      <c r="B11" s="49" t="s">
        <v>42</v>
      </c>
      <c r="C11" s="50" t="s">
        <v>43</v>
      </c>
      <c r="D11" s="51" t="s">
        <v>44</v>
      </c>
      <c r="E11" s="4" t="s">
        <v>45</v>
      </c>
      <c r="F11" s="4" t="s">
        <v>46</v>
      </c>
      <c r="G11" s="52" t="s">
        <v>47</v>
      </c>
      <c r="H11" s="52" t="s">
        <v>48</v>
      </c>
      <c r="I11" s="51">
        <v>3014.1979999999999</v>
      </c>
      <c r="J11" s="51">
        <v>3014.1979999999999</v>
      </c>
      <c r="K11" s="53">
        <f t="shared" ref="K11:K18" si="1">L11+M11</f>
        <v>2961.1480000000001</v>
      </c>
      <c r="L11" s="53">
        <v>2698.348</v>
      </c>
      <c r="M11" s="53">
        <v>262.8</v>
      </c>
      <c r="N11" s="54"/>
      <c r="O11" s="55"/>
      <c r="P11" s="56" t="s">
        <v>49</v>
      </c>
      <c r="Q11" s="28"/>
      <c r="R11" s="28"/>
      <c r="S11" s="57" t="s">
        <v>50</v>
      </c>
      <c r="T11" s="58" t="s">
        <v>51</v>
      </c>
      <c r="U11" s="4" t="s">
        <v>52</v>
      </c>
      <c r="V11" s="4" t="s">
        <v>53</v>
      </c>
      <c r="W11" s="55"/>
      <c r="X11" s="55"/>
      <c r="Y11" s="55"/>
      <c r="Z11" s="55"/>
      <c r="AA11" s="51">
        <v>81</v>
      </c>
      <c r="AB11" s="55"/>
      <c r="AC11" s="28"/>
      <c r="AD11" s="16"/>
      <c r="AE11" s="59"/>
      <c r="AF11" s="59"/>
      <c r="AG11" s="59"/>
    </row>
    <row r="12" spans="1:33" ht="131.25">
      <c r="A12" s="48">
        <v>2</v>
      </c>
      <c r="B12" s="49" t="s">
        <v>54</v>
      </c>
      <c r="C12" s="50" t="s">
        <v>43</v>
      </c>
      <c r="D12" s="51" t="s">
        <v>44</v>
      </c>
      <c r="E12" s="4" t="s">
        <v>45</v>
      </c>
      <c r="F12" s="4" t="s">
        <v>55</v>
      </c>
      <c r="G12" s="52" t="s">
        <v>47</v>
      </c>
      <c r="H12" s="52" t="s">
        <v>56</v>
      </c>
      <c r="I12" s="51">
        <v>8900.982</v>
      </c>
      <c r="J12" s="51">
        <v>8900.982</v>
      </c>
      <c r="K12" s="53">
        <f t="shared" si="1"/>
        <v>8532.5509999999995</v>
      </c>
      <c r="L12" s="53">
        <v>8112.951</v>
      </c>
      <c r="M12" s="53">
        <v>419.6</v>
      </c>
      <c r="N12" s="54"/>
      <c r="O12" s="55"/>
      <c r="P12" s="56" t="s">
        <v>49</v>
      </c>
      <c r="Q12" s="28"/>
      <c r="R12" s="28"/>
      <c r="S12" s="57" t="s">
        <v>50</v>
      </c>
      <c r="T12" s="58" t="s">
        <v>51</v>
      </c>
      <c r="U12" s="4" t="s">
        <v>57</v>
      </c>
      <c r="V12" s="4" t="s">
        <v>58</v>
      </c>
      <c r="W12" s="55"/>
      <c r="X12" s="55"/>
      <c r="Y12" s="55"/>
      <c r="Z12" s="55"/>
      <c r="AA12" s="51">
        <v>72</v>
      </c>
      <c r="AB12" s="55"/>
      <c r="AC12" s="28"/>
      <c r="AD12" s="16"/>
      <c r="AE12" s="59"/>
      <c r="AF12" s="59"/>
      <c r="AG12" s="59"/>
    </row>
    <row r="13" spans="1:33" ht="131.25">
      <c r="A13" s="48">
        <v>3</v>
      </c>
      <c r="B13" s="49" t="s">
        <v>59</v>
      </c>
      <c r="C13" s="50" t="s">
        <v>43</v>
      </c>
      <c r="D13" s="51" t="s">
        <v>44</v>
      </c>
      <c r="E13" s="4" t="s">
        <v>45</v>
      </c>
      <c r="F13" s="4" t="s">
        <v>60</v>
      </c>
      <c r="G13" s="52" t="s">
        <v>47</v>
      </c>
      <c r="H13" s="52" t="s">
        <v>61</v>
      </c>
      <c r="I13" s="53">
        <v>5463.39</v>
      </c>
      <c r="J13" s="51">
        <v>5463.39</v>
      </c>
      <c r="K13" s="53">
        <f t="shared" si="1"/>
        <v>5347.4039999999995</v>
      </c>
      <c r="L13" s="53">
        <v>4943.2039999999997</v>
      </c>
      <c r="M13" s="53">
        <v>404.2</v>
      </c>
      <c r="N13" s="54"/>
      <c r="O13" s="55"/>
      <c r="P13" s="56" t="s">
        <v>49</v>
      </c>
      <c r="Q13" s="28"/>
      <c r="R13" s="28"/>
      <c r="S13" s="57" t="s">
        <v>50</v>
      </c>
      <c r="T13" s="58" t="s">
        <v>51</v>
      </c>
      <c r="U13" s="4" t="s">
        <v>62</v>
      </c>
      <c r="V13" s="4" t="s">
        <v>63</v>
      </c>
      <c r="W13" s="55"/>
      <c r="X13" s="55"/>
      <c r="Y13" s="55"/>
      <c r="Z13" s="55"/>
      <c r="AA13" s="51">
        <v>96</v>
      </c>
      <c r="AB13" s="55"/>
      <c r="AC13" s="28"/>
      <c r="AD13" s="16"/>
      <c r="AE13" s="59"/>
      <c r="AF13" s="59"/>
      <c r="AG13" s="59"/>
    </row>
    <row r="14" spans="1:33" ht="131.25">
      <c r="A14" s="48">
        <v>4</v>
      </c>
      <c r="B14" s="49" t="s">
        <v>64</v>
      </c>
      <c r="C14" s="50" t="s">
        <v>43</v>
      </c>
      <c r="D14" s="51" t="s">
        <v>44</v>
      </c>
      <c r="E14" s="4" t="s">
        <v>45</v>
      </c>
      <c r="F14" s="4" t="s">
        <v>65</v>
      </c>
      <c r="G14" s="52" t="s">
        <v>47</v>
      </c>
      <c r="H14" s="52" t="s">
        <v>61</v>
      </c>
      <c r="I14" s="51">
        <v>4299.2349999999997</v>
      </c>
      <c r="J14" s="51">
        <v>4299.2349999999997</v>
      </c>
      <c r="K14" s="53">
        <f t="shared" si="1"/>
        <v>4151.3130000000001</v>
      </c>
      <c r="L14" s="53">
        <v>3873.913</v>
      </c>
      <c r="M14" s="53">
        <v>277.39999999999998</v>
      </c>
      <c r="N14" s="54"/>
      <c r="O14" s="55"/>
      <c r="P14" s="56" t="s">
        <v>49</v>
      </c>
      <c r="Q14" s="28"/>
      <c r="R14" s="28"/>
      <c r="S14" s="57" t="s">
        <v>50</v>
      </c>
      <c r="T14" s="58" t="s">
        <v>51</v>
      </c>
      <c r="U14" s="4" t="s">
        <v>66</v>
      </c>
      <c r="V14" s="4" t="s">
        <v>67</v>
      </c>
      <c r="W14" s="55"/>
      <c r="X14" s="55"/>
      <c r="Y14" s="55"/>
      <c r="Z14" s="55"/>
      <c r="AA14" s="51">
        <v>144</v>
      </c>
      <c r="AB14" s="55"/>
      <c r="AC14" s="28"/>
      <c r="AD14" s="16"/>
      <c r="AE14" s="59"/>
      <c r="AF14" s="59"/>
      <c r="AG14" s="59"/>
    </row>
    <row r="15" spans="1:33" ht="93.75">
      <c r="A15" s="48">
        <v>5</v>
      </c>
      <c r="B15" s="49" t="s">
        <v>68</v>
      </c>
      <c r="C15" s="50" t="s">
        <v>43</v>
      </c>
      <c r="D15" s="52" t="s">
        <v>69</v>
      </c>
      <c r="E15" s="4" t="s">
        <v>45</v>
      </c>
      <c r="F15" s="4" t="s">
        <v>70</v>
      </c>
      <c r="G15" s="52" t="s">
        <v>47</v>
      </c>
      <c r="H15" s="52" t="s">
        <v>56</v>
      </c>
      <c r="I15" s="51">
        <v>5266.1530000000002</v>
      </c>
      <c r="J15" s="51">
        <v>5266.1530000000002</v>
      </c>
      <c r="K15" s="53">
        <f t="shared" si="1"/>
        <v>4993.3440000000001</v>
      </c>
      <c r="L15" s="51">
        <v>4766.7539999999999</v>
      </c>
      <c r="M15" s="53">
        <v>226.59</v>
      </c>
      <c r="N15" s="54"/>
      <c r="O15" s="55"/>
      <c r="P15" s="56" t="s">
        <v>49</v>
      </c>
      <c r="Q15" s="28"/>
      <c r="R15" s="28"/>
      <c r="S15" s="57" t="s">
        <v>50</v>
      </c>
      <c r="T15" s="58" t="s">
        <v>51</v>
      </c>
      <c r="U15" s="60" t="s">
        <v>71</v>
      </c>
      <c r="V15" s="4" t="s">
        <v>72</v>
      </c>
      <c r="W15" s="55"/>
      <c r="X15" s="55"/>
      <c r="Y15" s="55"/>
      <c r="Z15" s="55"/>
      <c r="AA15" s="51">
        <v>36</v>
      </c>
      <c r="AB15" s="55"/>
      <c r="AC15" s="28"/>
      <c r="AD15" s="16"/>
      <c r="AE15" s="59"/>
      <c r="AF15" s="59"/>
      <c r="AG15" s="59"/>
    </row>
    <row r="16" spans="1:33" ht="93.75">
      <c r="A16" s="48">
        <v>6</v>
      </c>
      <c r="B16" s="49" t="s">
        <v>73</v>
      </c>
      <c r="C16" s="50" t="s">
        <v>43</v>
      </c>
      <c r="D16" s="52" t="s">
        <v>69</v>
      </c>
      <c r="E16" s="4" t="s">
        <v>45</v>
      </c>
      <c r="F16" s="4" t="s">
        <v>74</v>
      </c>
      <c r="G16" s="52" t="s">
        <v>47</v>
      </c>
      <c r="H16" s="52" t="s">
        <v>56</v>
      </c>
      <c r="I16" s="51">
        <v>12526.603999999999</v>
      </c>
      <c r="J16" s="51">
        <v>12526.603999999999</v>
      </c>
      <c r="K16" s="53">
        <f t="shared" si="1"/>
        <v>11771.583000000001</v>
      </c>
      <c r="L16" s="51">
        <v>11421.183000000001</v>
      </c>
      <c r="M16" s="53">
        <v>350.4</v>
      </c>
      <c r="N16" s="54"/>
      <c r="O16" s="55"/>
      <c r="P16" s="56" t="s">
        <v>49</v>
      </c>
      <c r="Q16" s="28"/>
      <c r="R16" s="28"/>
      <c r="S16" s="57" t="s">
        <v>50</v>
      </c>
      <c r="T16" s="58" t="s">
        <v>51</v>
      </c>
      <c r="U16" s="4" t="s">
        <v>71</v>
      </c>
      <c r="V16" s="61" t="s">
        <v>75</v>
      </c>
      <c r="W16" s="55"/>
      <c r="X16" s="55"/>
      <c r="Y16" s="55"/>
      <c r="Z16" s="55"/>
      <c r="AA16" s="51">
        <v>225</v>
      </c>
      <c r="AB16" s="55"/>
      <c r="AC16" s="28"/>
      <c r="AD16" s="16"/>
      <c r="AE16" s="59"/>
      <c r="AF16" s="59"/>
      <c r="AG16" s="59"/>
    </row>
    <row r="17" spans="1:33" ht="93.75">
      <c r="A17" s="48">
        <v>7</v>
      </c>
      <c r="B17" s="49" t="s">
        <v>76</v>
      </c>
      <c r="C17" s="50" t="s">
        <v>43</v>
      </c>
      <c r="D17" s="52" t="s">
        <v>69</v>
      </c>
      <c r="E17" s="3" t="s">
        <v>45</v>
      </c>
      <c r="F17" s="3" t="s">
        <v>77</v>
      </c>
      <c r="G17" s="52" t="s">
        <v>47</v>
      </c>
      <c r="H17" s="52" t="s">
        <v>48</v>
      </c>
      <c r="I17" s="51">
        <v>13742.671</v>
      </c>
      <c r="J17" s="51">
        <v>13742.671</v>
      </c>
      <c r="K17" s="53">
        <f t="shared" si="1"/>
        <v>12904.117</v>
      </c>
      <c r="L17" s="51">
        <v>12539.117</v>
      </c>
      <c r="M17" s="53">
        <v>365</v>
      </c>
      <c r="N17" s="62"/>
      <c r="O17" s="63"/>
      <c r="P17" s="56" t="s">
        <v>49</v>
      </c>
      <c r="Q17" s="64"/>
      <c r="R17" s="64"/>
      <c r="S17" s="57" t="s">
        <v>50</v>
      </c>
      <c r="T17" s="58" t="s">
        <v>51</v>
      </c>
      <c r="U17" s="3" t="s">
        <v>78</v>
      </c>
      <c r="V17" s="3" t="s">
        <v>79</v>
      </c>
      <c r="W17" s="63"/>
      <c r="X17" s="63"/>
      <c r="Y17" s="63"/>
      <c r="Z17" s="63"/>
      <c r="AA17" s="65">
        <v>225</v>
      </c>
      <c r="AB17" s="63"/>
      <c r="AC17" s="64"/>
      <c r="AD17" s="16"/>
      <c r="AE17" s="59"/>
      <c r="AF17" s="59"/>
      <c r="AG17" s="59"/>
    </row>
    <row r="18" spans="1:33" ht="93.75">
      <c r="A18" s="48">
        <v>8</v>
      </c>
      <c r="B18" s="49" t="s">
        <v>80</v>
      </c>
      <c r="C18" s="66" t="s">
        <v>43</v>
      </c>
      <c r="D18" s="49" t="s">
        <v>69</v>
      </c>
      <c r="E18" s="4" t="s">
        <v>45</v>
      </c>
      <c r="F18" s="4" t="s">
        <v>81</v>
      </c>
      <c r="G18" s="49" t="s">
        <v>47</v>
      </c>
      <c r="H18" s="49" t="s">
        <v>56</v>
      </c>
      <c r="I18" s="51">
        <v>10590.502</v>
      </c>
      <c r="J18" s="51">
        <v>10590.502</v>
      </c>
      <c r="K18" s="53">
        <f t="shared" si="1"/>
        <v>10016.034</v>
      </c>
      <c r="L18" s="51">
        <v>9651.0339999999997</v>
      </c>
      <c r="M18" s="53">
        <v>365</v>
      </c>
      <c r="N18" s="54"/>
      <c r="O18" s="55"/>
      <c r="P18" s="67" t="s">
        <v>49</v>
      </c>
      <c r="Q18" s="28"/>
      <c r="R18" s="28"/>
      <c r="S18" s="68" t="s">
        <v>50</v>
      </c>
      <c r="T18" s="66" t="s">
        <v>51</v>
      </c>
      <c r="U18" s="4" t="s">
        <v>82</v>
      </c>
      <c r="V18" s="69"/>
      <c r="W18" s="55"/>
      <c r="X18" s="55"/>
      <c r="Y18" s="55"/>
      <c r="Z18" s="55"/>
      <c r="AA18" s="51">
        <v>126</v>
      </c>
      <c r="AB18" s="55"/>
      <c r="AC18" s="28"/>
      <c r="AD18" s="16"/>
      <c r="AE18" s="59"/>
      <c r="AF18" s="59"/>
      <c r="AG18" s="59"/>
    </row>
    <row r="19" spans="1:33" ht="93.75">
      <c r="A19" s="48">
        <v>9</v>
      </c>
      <c r="B19" s="4" t="s">
        <v>83</v>
      </c>
      <c r="C19" s="4" t="s">
        <v>84</v>
      </c>
      <c r="D19" s="4" t="s">
        <v>85</v>
      </c>
      <c r="E19" s="4" t="s">
        <v>45</v>
      </c>
      <c r="F19" s="4" t="s">
        <v>86</v>
      </c>
      <c r="G19" s="4" t="s">
        <v>87</v>
      </c>
      <c r="H19" s="4" t="s">
        <v>88</v>
      </c>
      <c r="I19" s="4">
        <v>36061.279000000002</v>
      </c>
      <c r="J19" s="4">
        <v>36061.279000000002</v>
      </c>
      <c r="K19" s="4">
        <v>36061.279000000002</v>
      </c>
      <c r="L19" s="4">
        <v>36061.279000000002</v>
      </c>
      <c r="M19" s="98">
        <v>0</v>
      </c>
      <c r="N19" s="4"/>
      <c r="O19" s="4"/>
      <c r="P19" s="97" t="s">
        <v>89</v>
      </c>
      <c r="Q19" s="4"/>
      <c r="R19" s="4"/>
      <c r="S19" s="4" t="s">
        <v>50</v>
      </c>
      <c r="T19" s="4" t="s">
        <v>51</v>
      </c>
      <c r="U19" s="4" t="s">
        <v>90</v>
      </c>
      <c r="V19" s="4"/>
      <c r="W19" s="4"/>
      <c r="X19" s="4"/>
      <c r="Y19" s="4"/>
      <c r="Z19" s="4"/>
      <c r="AA19" s="4">
        <v>446</v>
      </c>
      <c r="AB19" s="4"/>
      <c r="AC19" s="4"/>
      <c r="AD19" s="16"/>
      <c r="AE19" s="59"/>
      <c r="AF19" s="59"/>
      <c r="AG19" s="59"/>
    </row>
    <row r="20" spans="1:33" ht="93.75">
      <c r="A20" s="48">
        <v>10</v>
      </c>
      <c r="B20" s="200" t="s">
        <v>91</v>
      </c>
      <c r="C20" s="200" t="s">
        <v>84</v>
      </c>
      <c r="D20" s="200" t="s">
        <v>92</v>
      </c>
      <c r="E20" s="4" t="s">
        <v>45</v>
      </c>
      <c r="F20" s="200" t="s">
        <v>93</v>
      </c>
      <c r="G20" s="200" t="s">
        <v>94</v>
      </c>
      <c r="H20" s="200" t="s">
        <v>88</v>
      </c>
      <c r="I20" s="200">
        <v>165027.788</v>
      </c>
      <c r="J20" s="200">
        <v>165027.788</v>
      </c>
      <c r="K20" s="200">
        <v>165027.788</v>
      </c>
      <c r="L20" s="200">
        <v>165027.788</v>
      </c>
      <c r="M20" s="158">
        <v>0</v>
      </c>
      <c r="N20" s="200"/>
      <c r="O20" s="200"/>
      <c r="P20" s="201" t="s">
        <v>89</v>
      </c>
      <c r="Q20" s="200"/>
      <c r="R20" s="200"/>
      <c r="S20" s="200" t="s">
        <v>50</v>
      </c>
      <c r="T20" s="200" t="s">
        <v>51</v>
      </c>
      <c r="U20" s="200" t="s">
        <v>95</v>
      </c>
      <c r="V20" s="200"/>
      <c r="W20" s="70"/>
      <c r="X20" s="70"/>
      <c r="Y20" s="70"/>
      <c r="Z20" s="70"/>
      <c r="AA20" s="200">
        <v>540</v>
      </c>
      <c r="AB20" s="200"/>
      <c r="AC20" s="200"/>
      <c r="AD20" s="16"/>
      <c r="AE20" s="59"/>
      <c r="AF20" s="59"/>
      <c r="AG20" s="59"/>
    </row>
    <row r="21" spans="1:33" ht="63">
      <c r="A21" s="48">
        <v>11</v>
      </c>
      <c r="B21" s="71" t="s">
        <v>96</v>
      </c>
      <c r="C21" s="72" t="s">
        <v>97</v>
      </c>
      <c r="D21" s="72" t="s">
        <v>98</v>
      </c>
      <c r="E21" s="72">
        <v>2023</v>
      </c>
      <c r="F21" s="72" t="s">
        <v>99</v>
      </c>
      <c r="G21" s="72" t="s">
        <v>47</v>
      </c>
      <c r="H21" s="6" t="s">
        <v>100</v>
      </c>
      <c r="I21" s="73">
        <v>24983.802</v>
      </c>
      <c r="J21" s="73">
        <f t="shared" ref="J21:J23" si="2">K21</f>
        <v>24983.802</v>
      </c>
      <c r="K21" s="74">
        <f t="shared" ref="K21:K24" si="3">SUM(L21+M21)</f>
        <v>24983.802</v>
      </c>
      <c r="L21" s="68">
        <v>24170.142</v>
      </c>
      <c r="M21" s="75">
        <v>813.66</v>
      </c>
      <c r="N21" s="76"/>
      <c r="O21" s="76"/>
      <c r="P21" s="67" t="s">
        <v>101</v>
      </c>
      <c r="Q21" s="68"/>
      <c r="R21" s="68"/>
      <c r="S21" s="77" t="s">
        <v>50</v>
      </c>
      <c r="T21" s="68" t="s">
        <v>51</v>
      </c>
      <c r="U21" s="68" t="s">
        <v>102</v>
      </c>
      <c r="V21" s="72" t="s">
        <v>103</v>
      </c>
      <c r="W21" s="78"/>
      <c r="X21" s="78"/>
      <c r="Y21" s="72" t="s">
        <v>104</v>
      </c>
      <c r="Z21" s="78"/>
      <c r="AA21" s="72">
        <v>173</v>
      </c>
      <c r="AB21" s="78"/>
      <c r="AC21" s="72"/>
      <c r="AD21" s="16"/>
      <c r="AE21" s="59"/>
      <c r="AF21" s="59"/>
      <c r="AG21" s="59"/>
    </row>
    <row r="22" spans="1:33" ht="63">
      <c r="A22" s="48">
        <v>12</v>
      </c>
      <c r="B22" s="72" t="s">
        <v>105</v>
      </c>
      <c r="C22" s="72" t="s">
        <v>106</v>
      </c>
      <c r="D22" s="72" t="s">
        <v>98</v>
      </c>
      <c r="E22" s="72">
        <v>2023</v>
      </c>
      <c r="F22" s="72" t="s">
        <v>107</v>
      </c>
      <c r="G22" s="72" t="s">
        <v>47</v>
      </c>
      <c r="H22" s="6" t="s">
        <v>100</v>
      </c>
      <c r="I22" s="73">
        <v>17054.251</v>
      </c>
      <c r="J22" s="73">
        <f t="shared" si="2"/>
        <v>17054.251</v>
      </c>
      <c r="K22" s="74">
        <f t="shared" si="3"/>
        <v>17054.251</v>
      </c>
      <c r="L22" s="68">
        <v>16501.861000000001</v>
      </c>
      <c r="M22" s="75">
        <v>552.39</v>
      </c>
      <c r="N22" s="76"/>
      <c r="O22" s="76"/>
      <c r="P22" s="67" t="s">
        <v>101</v>
      </c>
      <c r="Q22" s="68"/>
      <c r="R22" s="68"/>
      <c r="S22" s="77" t="s">
        <v>50</v>
      </c>
      <c r="T22" s="68" t="s">
        <v>51</v>
      </c>
      <c r="U22" s="68" t="s">
        <v>108</v>
      </c>
      <c r="V22" s="72" t="s">
        <v>109</v>
      </c>
      <c r="W22" s="78"/>
      <c r="X22" s="78"/>
      <c r="Y22" s="72" t="s">
        <v>104</v>
      </c>
      <c r="Z22" s="78"/>
      <c r="AA22" s="72">
        <v>67</v>
      </c>
      <c r="AB22" s="78"/>
      <c r="AC22" s="72"/>
      <c r="AD22" s="16"/>
      <c r="AE22" s="59"/>
      <c r="AF22" s="59"/>
      <c r="AG22" s="59"/>
    </row>
    <row r="23" spans="1:33" ht="63">
      <c r="A23" s="48">
        <v>13</v>
      </c>
      <c r="B23" s="72" t="s">
        <v>110</v>
      </c>
      <c r="C23" s="72" t="s">
        <v>111</v>
      </c>
      <c r="D23" s="72" t="s">
        <v>98</v>
      </c>
      <c r="E23" s="72">
        <v>2023</v>
      </c>
      <c r="F23" s="72" t="s">
        <v>112</v>
      </c>
      <c r="G23" s="72" t="s">
        <v>47</v>
      </c>
      <c r="H23" s="6" t="s">
        <v>100</v>
      </c>
      <c r="I23" s="74">
        <v>18503.607</v>
      </c>
      <c r="J23" s="73">
        <f t="shared" si="2"/>
        <v>18503.607</v>
      </c>
      <c r="K23" s="74">
        <f t="shared" si="3"/>
        <v>18503.607</v>
      </c>
      <c r="L23" s="68">
        <v>17965.812999999998</v>
      </c>
      <c r="M23" s="75">
        <v>537.79399999999998</v>
      </c>
      <c r="N23" s="76"/>
      <c r="O23" s="76"/>
      <c r="P23" s="67" t="s">
        <v>101</v>
      </c>
      <c r="Q23" s="57"/>
      <c r="R23" s="68"/>
      <c r="S23" s="77" t="s">
        <v>50</v>
      </c>
      <c r="T23" s="68" t="s">
        <v>51</v>
      </c>
      <c r="U23" s="68" t="s">
        <v>113</v>
      </c>
      <c r="V23" s="79" t="s">
        <v>114</v>
      </c>
      <c r="W23" s="78"/>
      <c r="X23" s="78"/>
      <c r="Y23" s="72" t="s">
        <v>104</v>
      </c>
      <c r="Z23" s="78"/>
      <c r="AA23" s="72">
        <v>73</v>
      </c>
      <c r="AB23" s="80"/>
      <c r="AC23" s="81"/>
      <c r="AD23" s="16"/>
      <c r="AE23" s="59"/>
      <c r="AF23" s="59"/>
      <c r="AG23" s="59"/>
    </row>
    <row r="24" spans="1:33" ht="63">
      <c r="A24" s="48">
        <v>14</v>
      </c>
      <c r="B24" s="72" t="s">
        <v>115</v>
      </c>
      <c r="C24" s="72" t="s">
        <v>106</v>
      </c>
      <c r="D24" s="72" t="s">
        <v>98</v>
      </c>
      <c r="E24" s="2" t="s">
        <v>45</v>
      </c>
      <c r="F24" s="2" t="s">
        <v>116</v>
      </c>
      <c r="G24" s="81" t="s">
        <v>47</v>
      </c>
      <c r="H24" s="2" t="s">
        <v>100</v>
      </c>
      <c r="I24" s="82">
        <v>95086.101999999999</v>
      </c>
      <c r="J24" s="83">
        <f t="shared" ref="J24:J51" si="4">SUM(I24)</f>
        <v>95086.101999999999</v>
      </c>
      <c r="K24" s="82">
        <f t="shared" si="3"/>
        <v>43190.462</v>
      </c>
      <c r="L24" s="82">
        <v>40000</v>
      </c>
      <c r="M24" s="82">
        <v>3190.462</v>
      </c>
      <c r="N24" s="84"/>
      <c r="O24" s="84"/>
      <c r="P24" s="85" t="s">
        <v>101</v>
      </c>
      <c r="Q24" s="57"/>
      <c r="R24" s="86"/>
      <c r="S24" s="87" t="s">
        <v>50</v>
      </c>
      <c r="T24" s="57" t="s">
        <v>51</v>
      </c>
      <c r="U24" s="57" t="s">
        <v>117</v>
      </c>
      <c r="V24" s="88" t="s">
        <v>118</v>
      </c>
      <c r="W24" s="89"/>
      <c r="X24" s="89"/>
      <c r="Y24" s="88"/>
      <c r="Z24" s="89"/>
      <c r="AA24" s="2">
        <v>102</v>
      </c>
      <c r="AB24" s="80"/>
      <c r="AC24" s="81"/>
      <c r="AD24" s="16"/>
      <c r="AE24" s="59"/>
      <c r="AF24" s="59"/>
      <c r="AG24" s="59"/>
    </row>
    <row r="25" spans="1:33" ht="112.5">
      <c r="A25" s="48">
        <v>15</v>
      </c>
      <c r="B25" s="90" t="s">
        <v>119</v>
      </c>
      <c r="C25" s="49" t="s">
        <v>120</v>
      </c>
      <c r="D25" s="49" t="s">
        <v>121</v>
      </c>
      <c r="E25" s="49">
        <v>2023</v>
      </c>
      <c r="F25" s="49" t="s">
        <v>122</v>
      </c>
      <c r="G25" s="49" t="s">
        <v>47</v>
      </c>
      <c r="H25" s="49" t="s">
        <v>123</v>
      </c>
      <c r="I25" s="72">
        <v>15570.355</v>
      </c>
      <c r="J25" s="49">
        <f t="shared" si="4"/>
        <v>15570.355</v>
      </c>
      <c r="K25" s="72">
        <v>15570.355</v>
      </c>
      <c r="L25" s="49">
        <v>13570.355</v>
      </c>
      <c r="M25" s="91">
        <v>2000</v>
      </c>
      <c r="N25" s="92"/>
      <c r="O25" s="92"/>
      <c r="P25" s="93" t="s">
        <v>49</v>
      </c>
      <c r="Q25" s="49"/>
      <c r="R25" s="49"/>
      <c r="S25" s="49" t="s">
        <v>50</v>
      </c>
      <c r="T25" s="49" t="s">
        <v>51</v>
      </c>
      <c r="U25" s="94" t="s">
        <v>124</v>
      </c>
      <c r="V25" s="90" t="s">
        <v>125</v>
      </c>
      <c r="W25" s="95"/>
      <c r="X25" s="90"/>
      <c r="Y25" s="90"/>
      <c r="Z25" s="90"/>
      <c r="AA25" s="90">
        <v>48</v>
      </c>
      <c r="AB25" s="92"/>
      <c r="AC25" s="49"/>
      <c r="AD25" s="16"/>
      <c r="AE25" s="29"/>
      <c r="AF25" s="29"/>
      <c r="AG25" s="29"/>
    </row>
    <row r="26" spans="1:33" ht="112.5">
      <c r="A26" s="48">
        <v>16</v>
      </c>
      <c r="B26" s="90" t="s">
        <v>126</v>
      </c>
      <c r="C26" s="49" t="s">
        <v>120</v>
      </c>
      <c r="D26" s="49" t="s">
        <v>121</v>
      </c>
      <c r="E26" s="49">
        <v>2023</v>
      </c>
      <c r="F26" s="4" t="s">
        <v>127</v>
      </c>
      <c r="G26" s="4" t="s">
        <v>47</v>
      </c>
      <c r="H26" s="4" t="s">
        <v>123</v>
      </c>
      <c r="I26" s="72">
        <v>19845.400000000001</v>
      </c>
      <c r="J26" s="49">
        <f t="shared" si="4"/>
        <v>19845.400000000001</v>
      </c>
      <c r="K26" s="72">
        <v>19845.400000000001</v>
      </c>
      <c r="L26" s="49">
        <v>17845.400000000001</v>
      </c>
      <c r="M26" s="91">
        <v>2000</v>
      </c>
      <c r="N26" s="96"/>
      <c r="O26" s="51"/>
      <c r="P26" s="97" t="s">
        <v>101</v>
      </c>
      <c r="Q26" s="98"/>
      <c r="R26" s="98"/>
      <c r="S26" s="49" t="s">
        <v>50</v>
      </c>
      <c r="T26" s="98" t="s">
        <v>51</v>
      </c>
      <c r="U26" s="99" t="s">
        <v>128</v>
      </c>
      <c r="V26" s="90" t="s">
        <v>129</v>
      </c>
      <c r="W26" s="100"/>
      <c r="X26" s="101"/>
      <c r="Y26" s="101"/>
      <c r="Z26" s="101"/>
      <c r="AA26" s="101">
        <v>49</v>
      </c>
      <c r="AB26" s="101"/>
      <c r="AC26" s="4"/>
      <c r="AD26" s="16"/>
      <c r="AE26" s="29"/>
      <c r="AF26" s="29"/>
      <c r="AG26" s="29"/>
    </row>
    <row r="27" spans="1:33" ht="112.5">
      <c r="A27" s="48">
        <v>17</v>
      </c>
      <c r="B27" s="90" t="s">
        <v>130</v>
      </c>
      <c r="C27" s="49" t="s">
        <v>120</v>
      </c>
      <c r="D27" s="49" t="s">
        <v>121</v>
      </c>
      <c r="E27" s="49">
        <v>2023</v>
      </c>
      <c r="F27" s="4" t="s">
        <v>131</v>
      </c>
      <c r="G27" s="4" t="s">
        <v>47</v>
      </c>
      <c r="H27" s="4" t="s">
        <v>123</v>
      </c>
      <c r="I27" s="72">
        <v>23250.75</v>
      </c>
      <c r="J27" s="49">
        <f t="shared" si="4"/>
        <v>23250.75</v>
      </c>
      <c r="K27" s="72">
        <v>23250.75</v>
      </c>
      <c r="L27" s="49">
        <v>21250.75</v>
      </c>
      <c r="M27" s="91">
        <v>2000</v>
      </c>
      <c r="N27" s="96"/>
      <c r="O27" s="51"/>
      <c r="P27" s="97" t="s">
        <v>101</v>
      </c>
      <c r="Q27" s="98"/>
      <c r="R27" s="98"/>
      <c r="S27" s="49" t="s">
        <v>50</v>
      </c>
      <c r="T27" s="98" t="s">
        <v>51</v>
      </c>
      <c r="U27" s="99" t="s">
        <v>132</v>
      </c>
      <c r="V27" s="90" t="s">
        <v>133</v>
      </c>
      <c r="W27" s="100"/>
      <c r="X27" s="101"/>
      <c r="Y27" s="101"/>
      <c r="Z27" s="101"/>
      <c r="AA27" s="101">
        <v>50</v>
      </c>
      <c r="AB27" s="101"/>
      <c r="AC27" s="4"/>
      <c r="AD27" s="16"/>
      <c r="AE27" s="29"/>
      <c r="AF27" s="29"/>
      <c r="AG27" s="29"/>
    </row>
    <row r="28" spans="1:33" ht="112.5">
      <c r="A28" s="48">
        <v>18</v>
      </c>
      <c r="B28" s="90" t="s">
        <v>134</v>
      </c>
      <c r="C28" s="49" t="s">
        <v>120</v>
      </c>
      <c r="D28" s="49" t="s">
        <v>121</v>
      </c>
      <c r="E28" s="49">
        <v>2023</v>
      </c>
      <c r="F28" s="4" t="s">
        <v>135</v>
      </c>
      <c r="G28" s="4" t="s">
        <v>47</v>
      </c>
      <c r="H28" s="4" t="s">
        <v>123</v>
      </c>
      <c r="I28" s="72">
        <v>22150.174999999999</v>
      </c>
      <c r="J28" s="49">
        <f t="shared" si="4"/>
        <v>22150.174999999999</v>
      </c>
      <c r="K28" s="72">
        <v>22150.174999999999</v>
      </c>
      <c r="L28" s="49">
        <v>20150.174999999999</v>
      </c>
      <c r="M28" s="91">
        <v>2000</v>
      </c>
      <c r="N28" s="96"/>
      <c r="O28" s="51"/>
      <c r="P28" s="97" t="s">
        <v>101</v>
      </c>
      <c r="Q28" s="98"/>
      <c r="R28" s="98"/>
      <c r="S28" s="49" t="s">
        <v>50</v>
      </c>
      <c r="T28" s="98" t="s">
        <v>51</v>
      </c>
      <c r="U28" s="99" t="s">
        <v>136</v>
      </c>
      <c r="V28" s="90" t="s">
        <v>137</v>
      </c>
      <c r="W28" s="100"/>
      <c r="X28" s="101"/>
      <c r="Y28" s="101"/>
      <c r="Z28" s="101"/>
      <c r="AA28" s="101">
        <v>50</v>
      </c>
      <c r="AB28" s="101"/>
      <c r="AC28" s="4"/>
      <c r="AD28" s="16"/>
      <c r="AE28" s="1"/>
      <c r="AF28" s="1"/>
      <c r="AG28" s="1"/>
    </row>
    <row r="29" spans="1:33" ht="112.5">
      <c r="A29" s="48">
        <v>19</v>
      </c>
      <c r="B29" s="90" t="s">
        <v>138</v>
      </c>
      <c r="C29" s="49" t="s">
        <v>120</v>
      </c>
      <c r="D29" s="49" t="s">
        <v>121</v>
      </c>
      <c r="E29" s="49">
        <v>2023</v>
      </c>
      <c r="F29" s="4" t="s">
        <v>139</v>
      </c>
      <c r="G29" s="4" t="s">
        <v>47</v>
      </c>
      <c r="H29" s="4" t="s">
        <v>123</v>
      </c>
      <c r="I29" s="72">
        <v>24530.2</v>
      </c>
      <c r="J29" s="49">
        <f t="shared" si="4"/>
        <v>24530.2</v>
      </c>
      <c r="K29" s="72">
        <v>24530.2</v>
      </c>
      <c r="L29" s="49">
        <v>22530.2</v>
      </c>
      <c r="M29" s="91">
        <v>2000</v>
      </c>
      <c r="N29" s="96"/>
      <c r="O29" s="51"/>
      <c r="P29" s="97" t="s">
        <v>101</v>
      </c>
      <c r="Q29" s="98"/>
      <c r="R29" s="98"/>
      <c r="S29" s="49" t="s">
        <v>50</v>
      </c>
      <c r="T29" s="98" t="s">
        <v>51</v>
      </c>
      <c r="U29" s="99" t="s">
        <v>140</v>
      </c>
      <c r="V29" s="90" t="s">
        <v>141</v>
      </c>
      <c r="W29" s="100"/>
      <c r="X29" s="101"/>
      <c r="Y29" s="101"/>
      <c r="Z29" s="101"/>
      <c r="AA29" s="101">
        <v>48</v>
      </c>
      <c r="AB29" s="101"/>
      <c r="AC29" s="4"/>
      <c r="AD29" s="16"/>
      <c r="AE29" s="29"/>
      <c r="AF29" s="29"/>
      <c r="AG29" s="29"/>
    </row>
    <row r="30" spans="1:33" ht="112.5">
      <c r="A30" s="48">
        <v>20</v>
      </c>
      <c r="B30" s="90" t="s">
        <v>142</v>
      </c>
      <c r="C30" s="49" t="s">
        <v>120</v>
      </c>
      <c r="D30" s="49" t="s">
        <v>121</v>
      </c>
      <c r="E30" s="49">
        <v>2023</v>
      </c>
      <c r="F30" s="4" t="s">
        <v>143</v>
      </c>
      <c r="G30" s="4" t="s">
        <v>47</v>
      </c>
      <c r="H30" s="4" t="s">
        <v>123</v>
      </c>
      <c r="I30" s="72">
        <v>22700.85</v>
      </c>
      <c r="J30" s="49">
        <f t="shared" si="4"/>
        <v>22700.85</v>
      </c>
      <c r="K30" s="72">
        <v>22700.85</v>
      </c>
      <c r="L30" s="49">
        <v>20700.849999999999</v>
      </c>
      <c r="M30" s="91">
        <v>2000</v>
      </c>
      <c r="N30" s="96"/>
      <c r="O30" s="51"/>
      <c r="P30" s="97" t="s">
        <v>101</v>
      </c>
      <c r="Q30" s="98"/>
      <c r="R30" s="98"/>
      <c r="S30" s="49" t="s">
        <v>50</v>
      </c>
      <c r="T30" s="98" t="s">
        <v>51</v>
      </c>
      <c r="U30" s="99" t="s">
        <v>144</v>
      </c>
      <c r="V30" s="90" t="s">
        <v>145</v>
      </c>
      <c r="W30" s="100"/>
      <c r="X30" s="101"/>
      <c r="Y30" s="101"/>
      <c r="Z30" s="101"/>
      <c r="AA30" s="101">
        <v>46</v>
      </c>
      <c r="AB30" s="101"/>
      <c r="AC30" s="4"/>
      <c r="AD30" s="16"/>
      <c r="AE30" s="29"/>
      <c r="AF30" s="29"/>
      <c r="AG30" s="29"/>
    </row>
    <row r="31" spans="1:33" ht="112.5">
      <c r="A31" s="48">
        <v>21</v>
      </c>
      <c r="B31" s="90" t="s">
        <v>146</v>
      </c>
      <c r="C31" s="49" t="s">
        <v>120</v>
      </c>
      <c r="D31" s="49" t="s">
        <v>121</v>
      </c>
      <c r="E31" s="49">
        <v>2023</v>
      </c>
      <c r="F31" s="4" t="s">
        <v>147</v>
      </c>
      <c r="G31" s="4" t="s">
        <v>47</v>
      </c>
      <c r="H31" s="4" t="s">
        <v>123</v>
      </c>
      <c r="I31" s="72">
        <v>23845.474999999999</v>
      </c>
      <c r="J31" s="49">
        <f t="shared" si="4"/>
        <v>23845.474999999999</v>
      </c>
      <c r="K31" s="72">
        <v>23845.474999999999</v>
      </c>
      <c r="L31" s="49">
        <v>21845.474999999999</v>
      </c>
      <c r="M31" s="91">
        <v>2000</v>
      </c>
      <c r="N31" s="96"/>
      <c r="O31" s="51"/>
      <c r="P31" s="97" t="s">
        <v>101</v>
      </c>
      <c r="Q31" s="98"/>
      <c r="R31" s="98"/>
      <c r="S31" s="49" t="s">
        <v>50</v>
      </c>
      <c r="T31" s="98" t="s">
        <v>51</v>
      </c>
      <c r="U31" s="99" t="s">
        <v>148</v>
      </c>
      <c r="V31" s="90" t="s">
        <v>149</v>
      </c>
      <c r="W31" s="100"/>
      <c r="X31" s="101"/>
      <c r="Y31" s="101"/>
      <c r="Z31" s="101"/>
      <c r="AA31" s="101">
        <v>46</v>
      </c>
      <c r="AB31" s="101"/>
      <c r="AC31" s="4"/>
      <c r="AD31" s="16"/>
      <c r="AE31" s="29"/>
      <c r="AF31" s="29"/>
      <c r="AG31" s="29"/>
    </row>
    <row r="32" spans="1:33" ht="112.5">
      <c r="A32" s="48">
        <v>22</v>
      </c>
      <c r="B32" s="90" t="s">
        <v>150</v>
      </c>
      <c r="C32" s="49" t="s">
        <v>120</v>
      </c>
      <c r="D32" s="49" t="s">
        <v>121</v>
      </c>
      <c r="E32" s="49">
        <v>2023</v>
      </c>
      <c r="F32" s="4" t="s">
        <v>151</v>
      </c>
      <c r="G32" s="4" t="s">
        <v>47</v>
      </c>
      <c r="H32" s="4" t="s">
        <v>123</v>
      </c>
      <c r="I32" s="72">
        <v>24250.38</v>
      </c>
      <c r="J32" s="49">
        <f t="shared" si="4"/>
        <v>24250.38</v>
      </c>
      <c r="K32" s="72">
        <v>24250.38</v>
      </c>
      <c r="L32" s="49">
        <v>22250.38</v>
      </c>
      <c r="M32" s="91">
        <v>2000</v>
      </c>
      <c r="N32" s="96"/>
      <c r="O32" s="51"/>
      <c r="P32" s="97" t="s">
        <v>101</v>
      </c>
      <c r="Q32" s="98"/>
      <c r="R32" s="98"/>
      <c r="S32" s="49" t="s">
        <v>50</v>
      </c>
      <c r="T32" s="98" t="s">
        <v>51</v>
      </c>
      <c r="U32" s="99" t="s">
        <v>152</v>
      </c>
      <c r="V32" s="90" t="s">
        <v>153</v>
      </c>
      <c r="W32" s="100"/>
      <c r="X32" s="101"/>
      <c r="Y32" s="101"/>
      <c r="Z32" s="101"/>
      <c r="AA32" s="101">
        <v>48</v>
      </c>
      <c r="AB32" s="101"/>
      <c r="AC32" s="4"/>
      <c r="AD32" s="16"/>
      <c r="AE32" s="1"/>
      <c r="AF32" s="1"/>
      <c r="AG32" s="1"/>
    </row>
    <row r="33" spans="1:33" ht="93.75">
      <c r="A33" s="48">
        <v>23</v>
      </c>
      <c r="B33" s="90" t="s">
        <v>154</v>
      </c>
      <c r="C33" s="102" t="s">
        <v>155</v>
      </c>
      <c r="D33" s="101" t="s">
        <v>156</v>
      </c>
      <c r="E33" s="49">
        <v>2023</v>
      </c>
      <c r="F33" s="4" t="s">
        <v>157</v>
      </c>
      <c r="G33" s="4" t="s">
        <v>47</v>
      </c>
      <c r="H33" s="4" t="s">
        <v>123</v>
      </c>
      <c r="I33" s="72">
        <v>22150.355</v>
      </c>
      <c r="J33" s="49">
        <f t="shared" si="4"/>
        <v>22150.355</v>
      </c>
      <c r="K33" s="72">
        <v>22150.355</v>
      </c>
      <c r="L33" s="49">
        <v>21767.794999999998</v>
      </c>
      <c r="M33" s="103">
        <v>382.56</v>
      </c>
      <c r="N33" s="96"/>
      <c r="O33" s="51"/>
      <c r="P33" s="97" t="s">
        <v>101</v>
      </c>
      <c r="Q33" s="98"/>
      <c r="R33" s="98"/>
      <c r="S33" s="49" t="s">
        <v>50</v>
      </c>
      <c r="T33" s="98" t="s">
        <v>51</v>
      </c>
      <c r="U33" s="99" t="s">
        <v>158</v>
      </c>
      <c r="V33" s="90" t="s">
        <v>159</v>
      </c>
      <c r="W33" s="100"/>
      <c r="X33" s="101"/>
      <c r="Y33" s="101"/>
      <c r="Z33" s="101"/>
      <c r="AA33" s="101">
        <v>85</v>
      </c>
      <c r="AB33" s="101"/>
      <c r="AC33" s="4"/>
      <c r="AD33" s="16"/>
      <c r="AE33" s="1"/>
      <c r="AF33" s="1"/>
      <c r="AG33" s="1"/>
    </row>
    <row r="34" spans="1:33" ht="93.75">
      <c r="A34" s="48">
        <v>24</v>
      </c>
      <c r="B34" s="90" t="s">
        <v>160</v>
      </c>
      <c r="C34" s="102" t="s">
        <v>155</v>
      </c>
      <c r="D34" s="101" t="s">
        <v>156</v>
      </c>
      <c r="E34" s="49">
        <v>2023</v>
      </c>
      <c r="F34" s="4" t="s">
        <v>161</v>
      </c>
      <c r="G34" s="4" t="s">
        <v>47</v>
      </c>
      <c r="H34" s="4" t="s">
        <v>123</v>
      </c>
      <c r="I34" s="72">
        <v>33100.474999999999</v>
      </c>
      <c r="J34" s="49">
        <f t="shared" si="4"/>
        <v>33100.474999999999</v>
      </c>
      <c r="K34" s="72">
        <v>33100.474999999999</v>
      </c>
      <c r="L34" s="49">
        <v>32639.244999999999</v>
      </c>
      <c r="M34" s="103">
        <v>461.23</v>
      </c>
      <c r="N34" s="96"/>
      <c r="O34" s="51"/>
      <c r="P34" s="97" t="s">
        <v>101</v>
      </c>
      <c r="Q34" s="98"/>
      <c r="R34" s="98"/>
      <c r="S34" s="49" t="s">
        <v>50</v>
      </c>
      <c r="T34" s="98" t="s">
        <v>51</v>
      </c>
      <c r="U34" s="99" t="s">
        <v>162</v>
      </c>
      <c r="V34" s="90" t="s">
        <v>163</v>
      </c>
      <c r="W34" s="100"/>
      <c r="X34" s="101"/>
      <c r="Y34" s="101"/>
      <c r="Z34" s="101"/>
      <c r="AA34" s="101">
        <v>120</v>
      </c>
      <c r="AB34" s="101"/>
      <c r="AC34" s="4"/>
      <c r="AD34" s="16"/>
      <c r="AE34" s="1"/>
      <c r="AF34" s="1"/>
      <c r="AG34" s="1"/>
    </row>
    <row r="35" spans="1:33" ht="93.75">
      <c r="A35" s="48">
        <v>25</v>
      </c>
      <c r="B35" s="90" t="s">
        <v>164</v>
      </c>
      <c r="C35" s="102" t="s">
        <v>155</v>
      </c>
      <c r="D35" s="101" t="s">
        <v>156</v>
      </c>
      <c r="E35" s="49">
        <v>2023</v>
      </c>
      <c r="F35" s="4" t="s">
        <v>161</v>
      </c>
      <c r="G35" s="4" t="s">
        <v>47</v>
      </c>
      <c r="H35" s="4" t="s">
        <v>123</v>
      </c>
      <c r="I35" s="72">
        <v>32575.200000000001</v>
      </c>
      <c r="J35" s="49">
        <f t="shared" si="4"/>
        <v>32575.200000000001</v>
      </c>
      <c r="K35" s="72">
        <v>32575.200000000001</v>
      </c>
      <c r="L35" s="49">
        <v>32134.944</v>
      </c>
      <c r="M35" s="103">
        <v>440.25599999999997</v>
      </c>
      <c r="N35" s="96"/>
      <c r="O35" s="51"/>
      <c r="P35" s="97" t="s">
        <v>101</v>
      </c>
      <c r="Q35" s="98"/>
      <c r="R35" s="98"/>
      <c r="S35" s="49" t="s">
        <v>50</v>
      </c>
      <c r="T35" s="98" t="s">
        <v>51</v>
      </c>
      <c r="U35" s="99" t="s">
        <v>165</v>
      </c>
      <c r="V35" s="90" t="s">
        <v>166</v>
      </c>
      <c r="W35" s="100"/>
      <c r="X35" s="101"/>
      <c r="Y35" s="101"/>
      <c r="Z35" s="101"/>
      <c r="AA35" s="101">
        <v>120</v>
      </c>
      <c r="AB35" s="101"/>
      <c r="AC35" s="4"/>
      <c r="AD35" s="16"/>
      <c r="AE35" s="29"/>
      <c r="AF35" s="29"/>
      <c r="AG35" s="29"/>
    </row>
    <row r="36" spans="1:33" ht="93.75">
      <c r="A36" s="48">
        <v>26</v>
      </c>
      <c r="B36" s="90" t="s">
        <v>167</v>
      </c>
      <c r="C36" s="102" t="s">
        <v>155</v>
      </c>
      <c r="D36" s="101" t="s">
        <v>156</v>
      </c>
      <c r="E36" s="49">
        <v>2023</v>
      </c>
      <c r="F36" s="4" t="s">
        <v>168</v>
      </c>
      <c r="G36" s="4" t="s">
        <v>47</v>
      </c>
      <c r="H36" s="4" t="s">
        <v>123</v>
      </c>
      <c r="I36" s="72">
        <v>15245.38</v>
      </c>
      <c r="J36" s="49">
        <f t="shared" si="4"/>
        <v>15245.38</v>
      </c>
      <c r="K36" s="72">
        <v>15245.38</v>
      </c>
      <c r="L36" s="49">
        <v>14980.243999999999</v>
      </c>
      <c r="M36" s="103">
        <v>265.13600000000002</v>
      </c>
      <c r="N36" s="96"/>
      <c r="O36" s="51"/>
      <c r="P36" s="97" t="s">
        <v>101</v>
      </c>
      <c r="Q36" s="98"/>
      <c r="R36" s="98"/>
      <c r="S36" s="49" t="s">
        <v>50</v>
      </c>
      <c r="T36" s="98" t="s">
        <v>51</v>
      </c>
      <c r="U36" s="99" t="s">
        <v>169</v>
      </c>
      <c r="V36" s="90" t="s">
        <v>170</v>
      </c>
      <c r="W36" s="100"/>
      <c r="X36" s="101"/>
      <c r="Y36" s="101"/>
      <c r="Z36" s="101"/>
      <c r="AA36" s="101">
        <v>20</v>
      </c>
      <c r="AB36" s="101"/>
      <c r="AC36" s="4"/>
      <c r="AD36" s="16"/>
      <c r="AE36" s="29"/>
      <c r="AF36" s="29"/>
      <c r="AG36" s="29"/>
    </row>
    <row r="37" spans="1:33" ht="93.75">
      <c r="A37" s="48">
        <v>27</v>
      </c>
      <c r="B37" s="90" t="s">
        <v>171</v>
      </c>
      <c r="C37" s="102" t="s">
        <v>155</v>
      </c>
      <c r="D37" s="101" t="s">
        <v>156</v>
      </c>
      <c r="E37" s="49">
        <v>2023</v>
      </c>
      <c r="F37" s="4" t="s">
        <v>172</v>
      </c>
      <c r="G37" s="4" t="s">
        <v>47</v>
      </c>
      <c r="H37" s="4" t="s">
        <v>123</v>
      </c>
      <c r="I37" s="72">
        <v>12570.475</v>
      </c>
      <c r="J37" s="49">
        <f t="shared" si="4"/>
        <v>12570.475</v>
      </c>
      <c r="K37" s="72">
        <v>12570.475</v>
      </c>
      <c r="L37" s="49">
        <v>12312.579</v>
      </c>
      <c r="M37" s="103">
        <v>257.89600000000002</v>
      </c>
      <c r="N37" s="96"/>
      <c r="O37" s="51"/>
      <c r="P37" s="97" t="s">
        <v>101</v>
      </c>
      <c r="Q37" s="98"/>
      <c r="R37" s="98"/>
      <c r="S37" s="49" t="s">
        <v>50</v>
      </c>
      <c r="T37" s="98" t="s">
        <v>51</v>
      </c>
      <c r="U37" s="99" t="s">
        <v>173</v>
      </c>
      <c r="V37" s="90" t="s">
        <v>174</v>
      </c>
      <c r="W37" s="100"/>
      <c r="X37" s="101"/>
      <c r="Y37" s="101"/>
      <c r="Z37" s="101"/>
      <c r="AA37" s="101">
        <v>67</v>
      </c>
      <c r="AB37" s="101"/>
      <c r="AC37" s="4"/>
      <c r="AD37" s="16"/>
      <c r="AE37" s="1"/>
      <c r="AF37" s="1"/>
      <c r="AG37" s="1"/>
    </row>
    <row r="38" spans="1:33" ht="93.75">
      <c r="A38" s="48">
        <v>28</v>
      </c>
      <c r="B38" s="90" t="s">
        <v>175</v>
      </c>
      <c r="C38" s="102" t="s">
        <v>155</v>
      </c>
      <c r="D38" s="101" t="s">
        <v>156</v>
      </c>
      <c r="E38" s="49">
        <v>2023</v>
      </c>
      <c r="F38" s="4" t="s">
        <v>176</v>
      </c>
      <c r="G38" s="4" t="s">
        <v>47</v>
      </c>
      <c r="H38" s="4" t="s">
        <v>123</v>
      </c>
      <c r="I38" s="72">
        <v>19800.285</v>
      </c>
      <c r="J38" s="49">
        <f t="shared" si="4"/>
        <v>19800.285</v>
      </c>
      <c r="K38" s="72">
        <v>19800.285</v>
      </c>
      <c r="L38" s="49">
        <v>19452.990999999998</v>
      </c>
      <c r="M38" s="103">
        <v>347.29399999999998</v>
      </c>
      <c r="N38" s="96"/>
      <c r="O38" s="51"/>
      <c r="P38" s="97" t="s">
        <v>101</v>
      </c>
      <c r="Q38" s="98"/>
      <c r="R38" s="98"/>
      <c r="S38" s="49" t="s">
        <v>50</v>
      </c>
      <c r="T38" s="98" t="s">
        <v>51</v>
      </c>
      <c r="U38" s="99" t="s">
        <v>177</v>
      </c>
      <c r="V38" s="90" t="s">
        <v>178</v>
      </c>
      <c r="W38" s="100"/>
      <c r="X38" s="101"/>
      <c r="Y38" s="101"/>
      <c r="Z38" s="101"/>
      <c r="AA38" s="101">
        <v>84</v>
      </c>
      <c r="AB38" s="101"/>
      <c r="AC38" s="4"/>
      <c r="AD38" s="16"/>
      <c r="AE38" s="1"/>
      <c r="AF38" s="1"/>
      <c r="AG38" s="1"/>
    </row>
    <row r="39" spans="1:33" ht="93.75">
      <c r="A39" s="48">
        <v>29</v>
      </c>
      <c r="B39" s="90" t="s">
        <v>179</v>
      </c>
      <c r="C39" s="102" t="s">
        <v>155</v>
      </c>
      <c r="D39" s="101" t="s">
        <v>156</v>
      </c>
      <c r="E39" s="49">
        <v>2023</v>
      </c>
      <c r="F39" s="4" t="s">
        <v>180</v>
      </c>
      <c r="G39" s="4" t="s">
        <v>47</v>
      </c>
      <c r="H39" s="4" t="s">
        <v>123</v>
      </c>
      <c r="I39" s="72">
        <v>8375.44</v>
      </c>
      <c r="J39" s="49">
        <f t="shared" si="4"/>
        <v>8375.44</v>
      </c>
      <c r="K39" s="72">
        <v>8375.44</v>
      </c>
      <c r="L39" s="49">
        <v>8145.9810000000007</v>
      </c>
      <c r="M39" s="103">
        <v>229.459</v>
      </c>
      <c r="N39" s="96"/>
      <c r="O39" s="51"/>
      <c r="P39" s="97" t="s">
        <v>101</v>
      </c>
      <c r="Q39" s="98"/>
      <c r="R39" s="98"/>
      <c r="S39" s="49" t="s">
        <v>50</v>
      </c>
      <c r="T39" s="98" t="s">
        <v>51</v>
      </c>
      <c r="U39" s="99" t="s">
        <v>181</v>
      </c>
      <c r="V39" s="90" t="s">
        <v>182</v>
      </c>
      <c r="W39" s="100"/>
      <c r="X39" s="101"/>
      <c r="Y39" s="101"/>
      <c r="Z39" s="101"/>
      <c r="AA39" s="101">
        <v>248</v>
      </c>
      <c r="AB39" s="101"/>
      <c r="AC39" s="4"/>
      <c r="AD39" s="16"/>
      <c r="AE39" s="1"/>
      <c r="AF39" s="1"/>
      <c r="AG39" s="1"/>
    </row>
    <row r="40" spans="1:33" ht="93.75">
      <c r="A40" s="48">
        <v>30</v>
      </c>
      <c r="B40" s="90" t="s">
        <v>183</v>
      </c>
      <c r="C40" s="102" t="s">
        <v>155</v>
      </c>
      <c r="D40" s="101" t="s">
        <v>156</v>
      </c>
      <c r="E40" s="49">
        <v>2023</v>
      </c>
      <c r="F40" s="4" t="s">
        <v>161</v>
      </c>
      <c r="G40" s="4" t="s">
        <v>47</v>
      </c>
      <c r="H40" s="4" t="s">
        <v>123</v>
      </c>
      <c r="I40" s="72">
        <v>33280.300000000003</v>
      </c>
      <c r="J40" s="49">
        <f t="shared" si="4"/>
        <v>33280.300000000003</v>
      </c>
      <c r="K40" s="72">
        <v>33280.300000000003</v>
      </c>
      <c r="L40" s="49">
        <v>32816.487000000001</v>
      </c>
      <c r="M40" s="103">
        <v>463.81299999999999</v>
      </c>
      <c r="N40" s="96"/>
      <c r="O40" s="51"/>
      <c r="P40" s="97" t="s">
        <v>101</v>
      </c>
      <c r="Q40" s="98"/>
      <c r="R40" s="98"/>
      <c r="S40" s="49" t="s">
        <v>50</v>
      </c>
      <c r="T40" s="98" t="s">
        <v>51</v>
      </c>
      <c r="U40" s="99" t="s">
        <v>184</v>
      </c>
      <c r="V40" s="90" t="s">
        <v>185</v>
      </c>
      <c r="W40" s="100"/>
      <c r="X40" s="101"/>
      <c r="Y40" s="101"/>
      <c r="Z40" s="101"/>
      <c r="AA40" s="101">
        <v>120</v>
      </c>
      <c r="AB40" s="101"/>
      <c r="AC40" s="4"/>
      <c r="AD40" s="16"/>
      <c r="AE40" s="1"/>
      <c r="AF40" s="1"/>
      <c r="AG40" s="1"/>
    </row>
    <row r="41" spans="1:33" ht="93.75">
      <c r="A41" s="48">
        <v>31</v>
      </c>
      <c r="B41" s="90" t="s">
        <v>186</v>
      </c>
      <c r="C41" s="102" t="s">
        <v>155</v>
      </c>
      <c r="D41" s="101" t="s">
        <v>156</v>
      </c>
      <c r="E41" s="49">
        <v>2023</v>
      </c>
      <c r="F41" s="4" t="s">
        <v>157</v>
      </c>
      <c r="G41" s="4" t="s">
        <v>47</v>
      </c>
      <c r="H41" s="4" t="s">
        <v>123</v>
      </c>
      <c r="I41" s="68">
        <v>22875.29</v>
      </c>
      <c r="J41" s="104">
        <f t="shared" si="4"/>
        <v>22875.29</v>
      </c>
      <c r="K41" s="68">
        <v>22875.29</v>
      </c>
      <c r="L41" s="104">
        <v>22483.29</v>
      </c>
      <c r="M41" s="103">
        <v>392</v>
      </c>
      <c r="N41" s="96"/>
      <c r="O41" s="51"/>
      <c r="P41" s="97" t="s">
        <v>101</v>
      </c>
      <c r="Q41" s="98"/>
      <c r="R41" s="98"/>
      <c r="S41" s="49" t="s">
        <v>50</v>
      </c>
      <c r="T41" s="98" t="s">
        <v>51</v>
      </c>
      <c r="U41" s="99" t="s">
        <v>187</v>
      </c>
      <c r="V41" s="90" t="s">
        <v>188</v>
      </c>
      <c r="W41" s="100"/>
      <c r="X41" s="101"/>
      <c r="Y41" s="101"/>
      <c r="Z41" s="101"/>
      <c r="AA41" s="101">
        <v>85</v>
      </c>
      <c r="AB41" s="101"/>
      <c r="AC41" s="4"/>
      <c r="AD41" s="16"/>
      <c r="AE41" s="1"/>
      <c r="AF41" s="1"/>
      <c r="AG41" s="1"/>
    </row>
    <row r="42" spans="1:33" ht="112.5">
      <c r="A42" s="48">
        <v>32</v>
      </c>
      <c r="B42" s="90" t="s">
        <v>189</v>
      </c>
      <c r="C42" s="102" t="s">
        <v>120</v>
      </c>
      <c r="D42" s="101" t="s">
        <v>190</v>
      </c>
      <c r="E42" s="49">
        <v>2023</v>
      </c>
      <c r="F42" s="4" t="s">
        <v>191</v>
      </c>
      <c r="G42" s="4" t="s">
        <v>47</v>
      </c>
      <c r="H42" s="4" t="s">
        <v>123</v>
      </c>
      <c r="I42" s="68">
        <v>11785.4</v>
      </c>
      <c r="J42" s="104">
        <f t="shared" si="4"/>
        <v>11785.4</v>
      </c>
      <c r="K42" s="68">
        <v>11785.4</v>
      </c>
      <c r="L42" s="104">
        <v>9785.4</v>
      </c>
      <c r="M42" s="103">
        <v>2000</v>
      </c>
      <c r="N42" s="96"/>
      <c r="O42" s="51"/>
      <c r="P42" s="97" t="s">
        <v>101</v>
      </c>
      <c r="Q42" s="98"/>
      <c r="R42" s="98"/>
      <c r="S42" s="49" t="s">
        <v>50</v>
      </c>
      <c r="T42" s="98" t="s">
        <v>51</v>
      </c>
      <c r="U42" s="99" t="s">
        <v>192</v>
      </c>
      <c r="V42" s="90" t="s">
        <v>193</v>
      </c>
      <c r="W42" s="100"/>
      <c r="X42" s="101"/>
      <c r="Y42" s="101"/>
      <c r="Z42" s="101"/>
      <c r="AA42" s="101">
        <v>42</v>
      </c>
      <c r="AB42" s="101"/>
      <c r="AC42" s="4"/>
      <c r="AD42" s="16"/>
      <c r="AE42" s="1"/>
      <c r="AF42" s="1"/>
      <c r="AG42" s="1"/>
    </row>
    <row r="43" spans="1:33" ht="112.5">
      <c r="A43" s="48">
        <v>33</v>
      </c>
      <c r="B43" s="90" t="s">
        <v>194</v>
      </c>
      <c r="C43" s="102" t="s">
        <v>120</v>
      </c>
      <c r="D43" s="101" t="s">
        <v>190</v>
      </c>
      <c r="E43" s="49">
        <v>2023</v>
      </c>
      <c r="F43" s="4" t="s">
        <v>195</v>
      </c>
      <c r="G43" s="4" t="s">
        <v>47</v>
      </c>
      <c r="H43" s="4" t="s">
        <v>123</v>
      </c>
      <c r="I43" s="72">
        <v>8370.5499999999993</v>
      </c>
      <c r="J43" s="49">
        <f t="shared" si="4"/>
        <v>8370.5499999999993</v>
      </c>
      <c r="K43" s="72">
        <v>8370.5499999999993</v>
      </c>
      <c r="L43" s="49">
        <v>6370.5499999999993</v>
      </c>
      <c r="M43" s="103">
        <v>2000</v>
      </c>
      <c r="N43" s="96"/>
      <c r="O43" s="51"/>
      <c r="P43" s="97" t="s">
        <v>101</v>
      </c>
      <c r="Q43" s="98"/>
      <c r="R43" s="98"/>
      <c r="S43" s="49" t="s">
        <v>50</v>
      </c>
      <c r="T43" s="98" t="s">
        <v>51</v>
      </c>
      <c r="U43" s="99" t="s">
        <v>196</v>
      </c>
      <c r="V43" s="90" t="s">
        <v>197</v>
      </c>
      <c r="W43" s="100"/>
      <c r="X43" s="101"/>
      <c r="Y43" s="101"/>
      <c r="Z43" s="101"/>
      <c r="AA43" s="101">
        <v>34</v>
      </c>
      <c r="AB43" s="101"/>
      <c r="AC43" s="4"/>
      <c r="AD43" s="16"/>
      <c r="AE43" s="1"/>
      <c r="AF43" s="1"/>
      <c r="AG43" s="1"/>
    </row>
    <row r="44" spans="1:33" ht="112.5">
      <c r="A44" s="48">
        <v>34</v>
      </c>
      <c r="B44" s="90" t="s">
        <v>198</v>
      </c>
      <c r="C44" s="102" t="s">
        <v>120</v>
      </c>
      <c r="D44" s="101" t="s">
        <v>190</v>
      </c>
      <c r="E44" s="49">
        <v>2023</v>
      </c>
      <c r="F44" s="4" t="s">
        <v>199</v>
      </c>
      <c r="G44" s="4" t="s">
        <v>47</v>
      </c>
      <c r="H44" s="4" t="s">
        <v>123</v>
      </c>
      <c r="I44" s="72">
        <v>10880.355</v>
      </c>
      <c r="J44" s="49">
        <f t="shared" si="4"/>
        <v>10880.355</v>
      </c>
      <c r="K44" s="72">
        <v>10880.355</v>
      </c>
      <c r="L44" s="49">
        <v>8880.3549999999996</v>
      </c>
      <c r="M44" s="103">
        <v>2000</v>
      </c>
      <c r="N44" s="96"/>
      <c r="O44" s="51"/>
      <c r="P44" s="97" t="s">
        <v>101</v>
      </c>
      <c r="Q44" s="98"/>
      <c r="R44" s="98"/>
      <c r="S44" s="49" t="s">
        <v>50</v>
      </c>
      <c r="T44" s="98" t="s">
        <v>51</v>
      </c>
      <c r="U44" s="99" t="s">
        <v>200</v>
      </c>
      <c r="V44" s="90" t="s">
        <v>201</v>
      </c>
      <c r="W44" s="100"/>
      <c r="X44" s="101"/>
      <c r="Y44" s="101"/>
      <c r="Z44" s="101"/>
      <c r="AA44" s="101">
        <v>36</v>
      </c>
      <c r="AB44" s="101"/>
      <c r="AC44" s="4"/>
      <c r="AD44" s="16"/>
      <c r="AE44" s="1"/>
      <c r="AF44" s="1"/>
      <c r="AG44" s="1"/>
    </row>
    <row r="45" spans="1:33" ht="112.5">
      <c r="A45" s="48">
        <v>35</v>
      </c>
      <c r="B45" s="90" t="s">
        <v>202</v>
      </c>
      <c r="C45" s="102" t="s">
        <v>120</v>
      </c>
      <c r="D45" s="101" t="s">
        <v>190</v>
      </c>
      <c r="E45" s="49">
        <v>2023</v>
      </c>
      <c r="F45" s="4" t="s">
        <v>199</v>
      </c>
      <c r="G45" s="4" t="s">
        <v>47</v>
      </c>
      <c r="H45" s="4" t="s">
        <v>123</v>
      </c>
      <c r="I45" s="72">
        <v>10525.1</v>
      </c>
      <c r="J45" s="49">
        <f t="shared" si="4"/>
        <v>10525.1</v>
      </c>
      <c r="K45" s="72">
        <v>10525.1</v>
      </c>
      <c r="L45" s="49">
        <v>8525.1</v>
      </c>
      <c r="M45" s="103">
        <v>2000</v>
      </c>
      <c r="N45" s="96"/>
      <c r="O45" s="51"/>
      <c r="P45" s="97" t="s">
        <v>101</v>
      </c>
      <c r="Q45" s="98"/>
      <c r="R45" s="98"/>
      <c r="S45" s="49" t="s">
        <v>50</v>
      </c>
      <c r="T45" s="98" t="s">
        <v>51</v>
      </c>
      <c r="U45" s="99" t="s">
        <v>203</v>
      </c>
      <c r="V45" s="90" t="s">
        <v>204</v>
      </c>
      <c r="W45" s="100"/>
      <c r="X45" s="101"/>
      <c r="Y45" s="101"/>
      <c r="Z45" s="101"/>
      <c r="AA45" s="101">
        <v>47</v>
      </c>
      <c r="AB45" s="101"/>
      <c r="AC45" s="4"/>
      <c r="AD45" s="16"/>
      <c r="AE45" s="1"/>
      <c r="AF45" s="1"/>
      <c r="AG45" s="1"/>
    </row>
    <row r="46" spans="1:33" ht="112.5">
      <c r="A46" s="48">
        <v>36</v>
      </c>
      <c r="B46" s="90" t="s">
        <v>205</v>
      </c>
      <c r="C46" s="102" t="s">
        <v>120</v>
      </c>
      <c r="D46" s="101" t="s">
        <v>190</v>
      </c>
      <c r="E46" s="49">
        <v>2023</v>
      </c>
      <c r="F46" s="4" t="s">
        <v>206</v>
      </c>
      <c r="G46" s="4" t="s">
        <v>47</v>
      </c>
      <c r="H46" s="4" t="s">
        <v>123</v>
      </c>
      <c r="I46" s="72">
        <v>11150.785</v>
      </c>
      <c r="J46" s="49">
        <f t="shared" si="4"/>
        <v>11150.785</v>
      </c>
      <c r="K46" s="72">
        <v>11150.785</v>
      </c>
      <c r="L46" s="49">
        <v>9150.7849999999999</v>
      </c>
      <c r="M46" s="103">
        <v>2000</v>
      </c>
      <c r="N46" s="96"/>
      <c r="O46" s="51"/>
      <c r="P46" s="97" t="s">
        <v>101</v>
      </c>
      <c r="Q46" s="98"/>
      <c r="R46" s="98"/>
      <c r="S46" s="49" t="s">
        <v>50</v>
      </c>
      <c r="T46" s="98" t="s">
        <v>51</v>
      </c>
      <c r="U46" s="99" t="s">
        <v>207</v>
      </c>
      <c r="V46" s="90" t="s">
        <v>208</v>
      </c>
      <c r="W46" s="100"/>
      <c r="X46" s="101"/>
      <c r="Y46" s="101"/>
      <c r="Z46" s="101"/>
      <c r="AA46" s="101">
        <v>49</v>
      </c>
      <c r="AB46" s="101"/>
      <c r="AC46" s="4"/>
      <c r="AD46" s="16"/>
      <c r="AE46" s="1"/>
      <c r="AF46" s="1"/>
      <c r="AG46" s="1"/>
    </row>
    <row r="47" spans="1:33" ht="112.5">
      <c r="A47" s="48">
        <v>37</v>
      </c>
      <c r="B47" s="90" t="s">
        <v>209</v>
      </c>
      <c r="C47" s="102" t="s">
        <v>120</v>
      </c>
      <c r="D47" s="101" t="s">
        <v>190</v>
      </c>
      <c r="E47" s="49">
        <v>2023</v>
      </c>
      <c r="F47" s="4" t="s">
        <v>206</v>
      </c>
      <c r="G47" s="4" t="s">
        <v>47</v>
      </c>
      <c r="H47" s="4" t="s">
        <v>123</v>
      </c>
      <c r="I47" s="72">
        <v>10795.344999999999</v>
      </c>
      <c r="J47" s="49">
        <f t="shared" si="4"/>
        <v>10795.344999999999</v>
      </c>
      <c r="K47" s="72">
        <v>10795.344999999999</v>
      </c>
      <c r="L47" s="49">
        <v>8795.3449999999993</v>
      </c>
      <c r="M47" s="103">
        <v>2000</v>
      </c>
      <c r="N47" s="96"/>
      <c r="O47" s="51"/>
      <c r="P47" s="97" t="s">
        <v>101</v>
      </c>
      <c r="Q47" s="98"/>
      <c r="R47" s="98"/>
      <c r="S47" s="49" t="s">
        <v>50</v>
      </c>
      <c r="T47" s="98" t="s">
        <v>51</v>
      </c>
      <c r="U47" s="99" t="s">
        <v>210</v>
      </c>
      <c r="V47" s="90" t="s">
        <v>211</v>
      </c>
      <c r="W47" s="100"/>
      <c r="X47" s="101"/>
      <c r="Y47" s="101"/>
      <c r="Z47" s="101"/>
      <c r="AA47" s="101">
        <v>49</v>
      </c>
      <c r="AB47" s="101"/>
      <c r="AC47" s="4"/>
      <c r="AD47" s="16"/>
      <c r="AE47" s="29"/>
      <c r="AF47" s="29"/>
      <c r="AG47" s="29"/>
    </row>
    <row r="48" spans="1:33" ht="112.5">
      <c r="A48" s="48">
        <v>38</v>
      </c>
      <c r="B48" s="90" t="s">
        <v>212</v>
      </c>
      <c r="C48" s="102" t="s">
        <v>120</v>
      </c>
      <c r="D48" s="101" t="s">
        <v>190</v>
      </c>
      <c r="E48" s="49">
        <v>2023</v>
      </c>
      <c r="F48" s="4" t="s">
        <v>206</v>
      </c>
      <c r="G48" s="4" t="s">
        <v>47</v>
      </c>
      <c r="H48" s="4" t="s">
        <v>123</v>
      </c>
      <c r="I48" s="72">
        <v>11420.85</v>
      </c>
      <c r="J48" s="49">
        <f t="shared" si="4"/>
        <v>11420.85</v>
      </c>
      <c r="K48" s="72">
        <v>11420.85</v>
      </c>
      <c r="L48" s="49">
        <v>9420.85</v>
      </c>
      <c r="M48" s="103">
        <v>2000</v>
      </c>
      <c r="N48" s="96"/>
      <c r="O48" s="51"/>
      <c r="P48" s="97" t="s">
        <v>101</v>
      </c>
      <c r="Q48" s="98"/>
      <c r="R48" s="98"/>
      <c r="S48" s="49" t="s">
        <v>50</v>
      </c>
      <c r="T48" s="98" t="s">
        <v>51</v>
      </c>
      <c r="U48" s="99" t="s">
        <v>213</v>
      </c>
      <c r="V48" s="90" t="s">
        <v>214</v>
      </c>
      <c r="W48" s="100"/>
      <c r="X48" s="101"/>
      <c r="Y48" s="101"/>
      <c r="Z48" s="101"/>
      <c r="AA48" s="101">
        <v>48</v>
      </c>
      <c r="AB48" s="101"/>
      <c r="AC48" s="4"/>
      <c r="AD48" s="16"/>
      <c r="AE48" s="29"/>
      <c r="AF48" s="29"/>
      <c r="AG48" s="29"/>
    </row>
    <row r="49" spans="1:33" ht="112.5">
      <c r="A49" s="48">
        <v>39</v>
      </c>
      <c r="B49" s="90" t="s">
        <v>215</v>
      </c>
      <c r="C49" s="102" t="s">
        <v>120</v>
      </c>
      <c r="D49" s="101" t="s">
        <v>190</v>
      </c>
      <c r="E49" s="49">
        <v>2023</v>
      </c>
      <c r="F49" s="4" t="s">
        <v>216</v>
      </c>
      <c r="G49" s="4" t="s">
        <v>47</v>
      </c>
      <c r="H49" s="4" t="s">
        <v>123</v>
      </c>
      <c r="I49" s="72">
        <v>31455.24</v>
      </c>
      <c r="J49" s="49">
        <f t="shared" si="4"/>
        <v>31455.24</v>
      </c>
      <c r="K49" s="72">
        <v>31455.24</v>
      </c>
      <c r="L49" s="49">
        <v>29455.24</v>
      </c>
      <c r="M49" s="103">
        <v>2000</v>
      </c>
      <c r="N49" s="96"/>
      <c r="O49" s="51"/>
      <c r="P49" s="97" t="s">
        <v>101</v>
      </c>
      <c r="Q49" s="98"/>
      <c r="R49" s="98"/>
      <c r="S49" s="49" t="s">
        <v>50</v>
      </c>
      <c r="T49" s="98" t="s">
        <v>51</v>
      </c>
      <c r="U49" s="99" t="s">
        <v>217</v>
      </c>
      <c r="V49" s="90" t="s">
        <v>218</v>
      </c>
      <c r="W49" s="100"/>
      <c r="X49" s="101"/>
      <c r="Y49" s="101"/>
      <c r="Z49" s="101"/>
      <c r="AA49" s="101">
        <v>105</v>
      </c>
      <c r="AB49" s="101"/>
      <c r="AC49" s="4"/>
      <c r="AD49" s="16"/>
      <c r="AE49" s="29"/>
      <c r="AF49" s="29"/>
      <c r="AG49" s="29"/>
    </row>
    <row r="50" spans="1:33" ht="112.5">
      <c r="A50" s="48">
        <v>40</v>
      </c>
      <c r="B50" s="90" t="s">
        <v>219</v>
      </c>
      <c r="C50" s="102" t="s">
        <v>120</v>
      </c>
      <c r="D50" s="101" t="s">
        <v>190</v>
      </c>
      <c r="E50" s="49">
        <v>2023</v>
      </c>
      <c r="F50" s="4" t="s">
        <v>216</v>
      </c>
      <c r="G50" s="4" t="s">
        <v>47</v>
      </c>
      <c r="H50" s="4" t="s">
        <v>123</v>
      </c>
      <c r="I50" s="72">
        <v>28370.375</v>
      </c>
      <c r="J50" s="49">
        <f t="shared" si="4"/>
        <v>28370.375</v>
      </c>
      <c r="K50" s="72">
        <v>28370.375</v>
      </c>
      <c r="L50" s="49">
        <v>26370.375</v>
      </c>
      <c r="M50" s="103">
        <v>2000</v>
      </c>
      <c r="N50" s="96"/>
      <c r="O50" s="51"/>
      <c r="P50" s="97" t="s">
        <v>101</v>
      </c>
      <c r="Q50" s="98"/>
      <c r="R50" s="98"/>
      <c r="S50" s="49" t="s">
        <v>50</v>
      </c>
      <c r="T50" s="98" t="s">
        <v>51</v>
      </c>
      <c r="U50" s="99" t="s">
        <v>220</v>
      </c>
      <c r="V50" s="90" t="s">
        <v>221</v>
      </c>
      <c r="W50" s="100"/>
      <c r="X50" s="101"/>
      <c r="Y50" s="101"/>
      <c r="Z50" s="101"/>
      <c r="AA50" s="101">
        <v>105</v>
      </c>
      <c r="AB50" s="101"/>
      <c r="AC50" s="4"/>
      <c r="AD50" s="16"/>
      <c r="AE50" s="29"/>
      <c r="AF50" s="29"/>
      <c r="AG50" s="29"/>
    </row>
    <row r="51" spans="1:33" ht="112.5">
      <c r="A51" s="48">
        <v>41</v>
      </c>
      <c r="B51" s="90" t="s">
        <v>222</v>
      </c>
      <c r="C51" s="102" t="s">
        <v>120</v>
      </c>
      <c r="D51" s="101" t="s">
        <v>190</v>
      </c>
      <c r="E51" s="49">
        <v>2023</v>
      </c>
      <c r="F51" s="4" t="s">
        <v>223</v>
      </c>
      <c r="G51" s="4" t="s">
        <v>47</v>
      </c>
      <c r="H51" s="4" t="s">
        <v>123</v>
      </c>
      <c r="I51" s="72">
        <v>35575.97</v>
      </c>
      <c r="J51" s="49">
        <f t="shared" si="4"/>
        <v>35575.97</v>
      </c>
      <c r="K51" s="72">
        <v>35575.97</v>
      </c>
      <c r="L51" s="49">
        <v>33575.97</v>
      </c>
      <c r="M51" s="103">
        <v>2000</v>
      </c>
      <c r="N51" s="96"/>
      <c r="O51" s="51"/>
      <c r="P51" s="97" t="s">
        <v>101</v>
      </c>
      <c r="Q51" s="98"/>
      <c r="R51" s="98"/>
      <c r="S51" s="49" t="s">
        <v>50</v>
      </c>
      <c r="T51" s="98" t="s">
        <v>51</v>
      </c>
      <c r="U51" s="99" t="s">
        <v>224</v>
      </c>
      <c r="V51" s="90" t="s">
        <v>225</v>
      </c>
      <c r="W51" s="100"/>
      <c r="X51" s="101"/>
      <c r="Y51" s="101"/>
      <c r="Z51" s="101"/>
      <c r="AA51" s="101">
        <v>150</v>
      </c>
      <c r="AB51" s="101"/>
      <c r="AC51" s="4"/>
      <c r="AD51" s="16"/>
      <c r="AE51" s="29"/>
      <c r="AF51" s="29"/>
      <c r="AG51" s="29"/>
    </row>
    <row r="52" spans="1:33" ht="20.25">
      <c r="A52" s="105"/>
      <c r="B52" s="49"/>
      <c r="C52" s="106"/>
      <c r="D52" s="49"/>
      <c r="E52" s="107"/>
      <c r="F52" s="107"/>
      <c r="G52" s="49"/>
      <c r="H52" s="49"/>
      <c r="I52" s="66"/>
      <c r="J52" s="66"/>
      <c r="K52" s="66"/>
      <c r="L52" s="108"/>
      <c r="M52" s="109"/>
      <c r="N52" s="110"/>
      <c r="O52" s="111"/>
      <c r="P52" s="67"/>
      <c r="Q52" s="72"/>
      <c r="R52" s="68"/>
      <c r="S52" s="68"/>
      <c r="T52" s="66"/>
      <c r="U52" s="112"/>
      <c r="V52" s="78"/>
      <c r="W52" s="78"/>
      <c r="X52" s="78"/>
      <c r="Y52" s="78"/>
      <c r="Z52" s="78"/>
      <c r="AA52" s="78"/>
      <c r="AB52" s="78"/>
      <c r="AC52" s="49"/>
      <c r="AD52" s="16"/>
      <c r="AE52" s="1"/>
      <c r="AF52" s="1"/>
      <c r="AG52" s="1"/>
    </row>
    <row r="53" spans="1:33" ht="20.25">
      <c r="A53" s="46"/>
      <c r="B53" s="32" t="s">
        <v>226</v>
      </c>
      <c r="C53" s="32"/>
      <c r="D53" s="34"/>
      <c r="E53" s="34"/>
      <c r="F53" s="34"/>
      <c r="G53" s="35"/>
      <c r="H53" s="35"/>
      <c r="I53" s="113">
        <f t="shared" ref="I53:M53" si="5">SUM(I11:I52)</f>
        <v>966967.3189999999</v>
      </c>
      <c r="J53" s="113">
        <f t="shared" si="5"/>
        <v>966967.3189999999</v>
      </c>
      <c r="K53" s="113">
        <f t="shared" si="5"/>
        <v>911945.43799999985</v>
      </c>
      <c r="L53" s="113">
        <f t="shared" si="5"/>
        <v>864940.49800000002</v>
      </c>
      <c r="M53" s="113">
        <f t="shared" si="5"/>
        <v>47004.94</v>
      </c>
      <c r="N53" s="113"/>
      <c r="O53" s="113">
        <f>SUM(O11:O52)</f>
        <v>0</v>
      </c>
      <c r="P53" s="40"/>
      <c r="Q53" s="41"/>
      <c r="R53" s="41"/>
      <c r="S53" s="41"/>
      <c r="T53" s="41"/>
      <c r="U53" s="41"/>
      <c r="V53" s="42"/>
      <c r="W53" s="43"/>
      <c r="X53" s="43"/>
      <c r="Y53" s="43"/>
      <c r="Z53" s="43"/>
      <c r="AA53" s="42"/>
      <c r="AB53" s="42"/>
      <c r="AC53" s="44"/>
      <c r="AD53" s="1"/>
      <c r="AE53" s="1"/>
      <c r="AF53" s="1"/>
      <c r="AG53" s="1"/>
    </row>
    <row r="54" spans="1:33" ht="20.25">
      <c r="A54" s="46" t="s">
        <v>227</v>
      </c>
      <c r="B54" s="47" t="s">
        <v>228</v>
      </c>
      <c r="C54" s="32"/>
      <c r="D54" s="33"/>
      <c r="E54" s="34"/>
      <c r="F54" s="34"/>
      <c r="G54" s="35"/>
      <c r="H54" s="35"/>
      <c r="I54" s="36"/>
      <c r="J54" s="36"/>
      <c r="K54" s="36"/>
      <c r="L54" s="37"/>
      <c r="M54" s="36"/>
      <c r="N54" s="38"/>
      <c r="O54" s="39"/>
      <c r="P54" s="40"/>
      <c r="Q54" s="41"/>
      <c r="R54" s="41"/>
      <c r="S54" s="41"/>
      <c r="T54" s="41"/>
      <c r="U54" s="41"/>
      <c r="V54" s="42"/>
      <c r="W54" s="43"/>
      <c r="X54" s="43"/>
      <c r="Y54" s="43"/>
      <c r="Z54" s="43"/>
      <c r="AA54" s="42"/>
      <c r="AB54" s="42"/>
      <c r="AC54" s="44"/>
      <c r="AD54" s="1"/>
      <c r="AE54" s="1"/>
      <c r="AF54" s="1"/>
      <c r="AG54" s="1"/>
    </row>
    <row r="55" spans="1:33" ht="20.25">
      <c r="A55" s="46"/>
      <c r="B55" s="47" t="s">
        <v>226</v>
      </c>
      <c r="C55" s="32"/>
      <c r="D55" s="33"/>
      <c r="E55" s="34"/>
      <c r="F55" s="34"/>
      <c r="G55" s="35"/>
      <c r="H55" s="35"/>
      <c r="I55" s="36"/>
      <c r="J55" s="36"/>
      <c r="K55" s="36"/>
      <c r="L55" s="37"/>
      <c r="M55" s="36"/>
      <c r="N55" s="38"/>
      <c r="O55" s="39"/>
      <c r="P55" s="40"/>
      <c r="Q55" s="41"/>
      <c r="R55" s="41"/>
      <c r="S55" s="41"/>
      <c r="T55" s="41"/>
      <c r="U55" s="41"/>
      <c r="V55" s="42"/>
      <c r="W55" s="43"/>
      <c r="X55" s="43"/>
      <c r="Y55" s="43"/>
      <c r="Z55" s="43"/>
      <c r="AA55" s="42"/>
      <c r="AB55" s="42"/>
      <c r="AC55" s="44"/>
      <c r="AD55" s="1"/>
      <c r="AE55" s="1"/>
      <c r="AF55" s="1"/>
      <c r="AG55" s="1"/>
    </row>
    <row r="56" spans="1:33" ht="20.25">
      <c r="A56" s="46" t="s">
        <v>229</v>
      </c>
      <c r="B56" s="47" t="s">
        <v>230</v>
      </c>
      <c r="C56" s="32"/>
      <c r="D56" s="33"/>
      <c r="E56" s="34"/>
      <c r="F56" s="34"/>
      <c r="G56" s="35"/>
      <c r="H56" s="35"/>
      <c r="I56" s="36"/>
      <c r="J56" s="36"/>
      <c r="K56" s="36"/>
      <c r="L56" s="37"/>
      <c r="M56" s="36"/>
      <c r="N56" s="38"/>
      <c r="O56" s="39"/>
      <c r="P56" s="40"/>
      <c r="Q56" s="41"/>
      <c r="R56" s="41"/>
      <c r="S56" s="41"/>
      <c r="T56" s="41"/>
      <c r="U56" s="41"/>
      <c r="V56" s="42"/>
      <c r="W56" s="43"/>
      <c r="X56" s="43"/>
      <c r="Y56" s="43"/>
      <c r="Z56" s="43"/>
      <c r="AA56" s="42"/>
      <c r="AB56" s="42"/>
      <c r="AC56" s="44"/>
      <c r="AD56" s="1"/>
      <c r="AE56" s="1"/>
      <c r="AF56" s="1"/>
      <c r="AG56" s="1"/>
    </row>
    <row r="57" spans="1:33" ht="20.25">
      <c r="A57" s="114"/>
      <c r="B57" s="49"/>
      <c r="C57" s="106"/>
      <c r="D57" s="49"/>
      <c r="E57" s="107"/>
      <c r="F57" s="107"/>
      <c r="G57" s="49"/>
      <c r="H57" s="49"/>
      <c r="I57" s="66"/>
      <c r="J57" s="66"/>
      <c r="K57" s="66"/>
      <c r="L57" s="115"/>
      <c r="M57" s="66"/>
      <c r="N57" s="110"/>
      <c r="O57" s="111"/>
      <c r="P57" s="67"/>
      <c r="Q57" s="72"/>
      <c r="R57" s="68"/>
      <c r="S57" s="68"/>
      <c r="T57" s="66"/>
      <c r="U57" s="68"/>
      <c r="V57" s="78"/>
      <c r="W57" s="78"/>
      <c r="X57" s="78"/>
      <c r="Y57" s="78"/>
      <c r="Z57" s="78"/>
      <c r="AA57" s="72"/>
      <c r="AB57" s="72"/>
      <c r="AC57" s="49"/>
      <c r="AD57" s="1"/>
      <c r="AE57" s="1"/>
      <c r="AF57" s="1"/>
      <c r="AG57" s="1"/>
    </row>
    <row r="58" spans="1:33" ht="20.25">
      <c r="A58" s="46"/>
      <c r="B58" s="47" t="s">
        <v>226</v>
      </c>
      <c r="C58" s="32"/>
      <c r="D58" s="33"/>
      <c r="E58" s="34"/>
      <c r="F58" s="34"/>
      <c r="G58" s="35"/>
      <c r="H58" s="35"/>
      <c r="I58" s="116">
        <f t="shared" ref="I58:M58" si="6">SUM(I57)</f>
        <v>0</v>
      </c>
      <c r="J58" s="116">
        <f t="shared" si="6"/>
        <v>0</v>
      </c>
      <c r="K58" s="116">
        <f t="shared" si="6"/>
        <v>0</v>
      </c>
      <c r="L58" s="116">
        <f t="shared" si="6"/>
        <v>0</v>
      </c>
      <c r="M58" s="116">
        <f t="shared" si="6"/>
        <v>0</v>
      </c>
      <c r="N58" s="117"/>
      <c r="O58" s="116">
        <f>SUM(O57)</f>
        <v>0</v>
      </c>
      <c r="P58" s="40"/>
      <c r="Q58" s="41"/>
      <c r="R58" s="41"/>
      <c r="S58" s="41"/>
      <c r="T58" s="41"/>
      <c r="U58" s="41"/>
      <c r="V58" s="42"/>
      <c r="W58" s="43"/>
      <c r="X58" s="43"/>
      <c r="Y58" s="43"/>
      <c r="Z58" s="43"/>
      <c r="AA58" s="42"/>
      <c r="AB58" s="42"/>
      <c r="AC58" s="44"/>
      <c r="AD58" s="1"/>
      <c r="AE58" s="1"/>
      <c r="AF58" s="1"/>
      <c r="AG58" s="1"/>
    </row>
    <row r="59" spans="1:33" ht="20.25">
      <c r="A59" s="46"/>
      <c r="B59" s="118" t="s">
        <v>231</v>
      </c>
      <c r="C59" s="32"/>
      <c r="D59" s="33"/>
      <c r="E59" s="34"/>
      <c r="F59" s="34"/>
      <c r="G59" s="35"/>
      <c r="H59" s="35"/>
      <c r="I59" s="36">
        <f t="shared" ref="I59:M59" si="7">SUM(I53,I58)</f>
        <v>966967.3189999999</v>
      </c>
      <c r="J59" s="36">
        <f t="shared" si="7"/>
        <v>966967.3189999999</v>
      </c>
      <c r="K59" s="36">
        <f t="shared" si="7"/>
        <v>911945.43799999985</v>
      </c>
      <c r="L59" s="36">
        <f t="shared" si="7"/>
        <v>864940.49800000002</v>
      </c>
      <c r="M59" s="36">
        <f t="shared" si="7"/>
        <v>47004.94</v>
      </c>
      <c r="N59" s="36"/>
      <c r="O59" s="36">
        <f>SUM(O53,O58)</f>
        <v>0</v>
      </c>
      <c r="P59" s="40"/>
      <c r="Q59" s="41"/>
      <c r="R59" s="41"/>
      <c r="S59" s="41"/>
      <c r="T59" s="41"/>
      <c r="U59" s="41"/>
      <c r="V59" s="42"/>
      <c r="W59" s="43"/>
      <c r="X59" s="43"/>
      <c r="Y59" s="43"/>
      <c r="Z59" s="43"/>
      <c r="AA59" s="42"/>
      <c r="AB59" s="42"/>
      <c r="AC59" s="44"/>
      <c r="AD59" s="1"/>
      <c r="AE59" s="1"/>
      <c r="AF59" s="1"/>
      <c r="AG59" s="1"/>
    </row>
    <row r="60" spans="1:33" ht="93.75">
      <c r="A60" s="30">
        <v>2</v>
      </c>
      <c r="B60" s="119" t="s">
        <v>232</v>
      </c>
      <c r="C60" s="32"/>
      <c r="D60" s="33"/>
      <c r="E60" s="34"/>
      <c r="F60" s="34"/>
      <c r="G60" s="35"/>
      <c r="H60" s="35"/>
      <c r="I60" s="36"/>
      <c r="J60" s="36"/>
      <c r="K60" s="36"/>
      <c r="L60" s="37"/>
      <c r="M60" s="36"/>
      <c r="N60" s="38"/>
      <c r="O60" s="39"/>
      <c r="P60" s="40"/>
      <c r="Q60" s="41"/>
      <c r="R60" s="41"/>
      <c r="S60" s="41"/>
      <c r="T60" s="41"/>
      <c r="U60" s="41"/>
      <c r="V60" s="42"/>
      <c r="W60" s="43"/>
      <c r="X60" s="43"/>
      <c r="Y60" s="43"/>
      <c r="Z60" s="43"/>
      <c r="AA60" s="42"/>
      <c r="AB60" s="42"/>
      <c r="AC60" s="44"/>
      <c r="AD60" s="1"/>
      <c r="AE60" s="1"/>
      <c r="AF60" s="1"/>
      <c r="AG60" s="1"/>
    </row>
    <row r="61" spans="1:33" ht="168.75">
      <c r="A61" s="120">
        <v>1</v>
      </c>
      <c r="B61" s="121" t="s">
        <v>233</v>
      </c>
      <c r="C61" s="122" t="s">
        <v>84</v>
      </c>
      <c r="D61" s="123" t="s">
        <v>234</v>
      </c>
      <c r="E61" s="124" t="s">
        <v>45</v>
      </c>
      <c r="F61" s="125"/>
      <c r="G61" s="126" t="s">
        <v>235</v>
      </c>
      <c r="H61" s="122" t="s">
        <v>88</v>
      </c>
      <c r="I61" s="127">
        <v>42177.764000000003</v>
      </c>
      <c r="J61" s="127">
        <v>42177.764000000003</v>
      </c>
      <c r="K61" s="128">
        <v>42177.764000000003</v>
      </c>
      <c r="L61" s="129">
        <v>42177.764000000003</v>
      </c>
      <c r="M61" s="127">
        <v>0</v>
      </c>
      <c r="N61" s="127"/>
      <c r="O61" s="127"/>
      <c r="P61" s="130" t="s">
        <v>89</v>
      </c>
      <c r="Q61" s="131"/>
      <c r="R61" s="131"/>
      <c r="S61" s="132" t="s">
        <v>236</v>
      </c>
      <c r="T61" s="133" t="s">
        <v>51</v>
      </c>
      <c r="U61" s="134" t="s">
        <v>237</v>
      </c>
      <c r="V61" s="131"/>
      <c r="W61" s="131"/>
      <c r="X61" s="131"/>
      <c r="Y61" s="131"/>
      <c r="Z61" s="131"/>
      <c r="AA61" s="131"/>
      <c r="AB61" s="131"/>
      <c r="AC61" s="131"/>
      <c r="AD61" s="1"/>
      <c r="AE61" s="1"/>
      <c r="AF61" s="1"/>
      <c r="AG61" s="1"/>
    </row>
    <row r="62" spans="1:33" ht="63">
      <c r="A62" s="135">
        <v>2</v>
      </c>
      <c r="B62" s="136" t="s">
        <v>238</v>
      </c>
      <c r="C62" s="6" t="s">
        <v>239</v>
      </c>
      <c r="D62" s="6" t="s">
        <v>240</v>
      </c>
      <c r="E62" s="6" t="s">
        <v>241</v>
      </c>
      <c r="F62" s="6" t="s">
        <v>242</v>
      </c>
      <c r="G62" s="6" t="s">
        <v>243</v>
      </c>
      <c r="H62" s="6" t="s">
        <v>244</v>
      </c>
      <c r="I62" s="137">
        <v>910093.32799999998</v>
      </c>
      <c r="J62" s="137">
        <v>910093.32799999998</v>
      </c>
      <c r="K62" s="137">
        <v>100000</v>
      </c>
      <c r="L62" s="137">
        <v>100000</v>
      </c>
      <c r="M62" s="137"/>
      <c r="N62" s="137"/>
      <c r="O62" s="137"/>
      <c r="P62" s="138" t="s">
        <v>101</v>
      </c>
      <c r="Q62" s="139" t="s">
        <v>245</v>
      </c>
      <c r="R62" s="139" t="s">
        <v>246</v>
      </c>
      <c r="S62" s="140" t="s">
        <v>247</v>
      </c>
      <c r="T62" s="139" t="s">
        <v>104</v>
      </c>
      <c r="U62" s="139"/>
      <c r="V62" s="43" t="s">
        <v>248</v>
      </c>
      <c r="W62" s="139" t="s">
        <v>104</v>
      </c>
      <c r="X62" s="43"/>
      <c r="Y62" s="43"/>
      <c r="Z62" s="43"/>
      <c r="AA62" s="6" t="s">
        <v>249</v>
      </c>
      <c r="AB62" s="43"/>
      <c r="AC62" s="6"/>
      <c r="AD62" s="1"/>
      <c r="AE62" s="1"/>
      <c r="AF62" s="1"/>
      <c r="AG62" s="1"/>
    </row>
    <row r="63" spans="1:33" ht="94.5">
      <c r="A63" s="135">
        <v>3</v>
      </c>
      <c r="B63" s="136" t="s">
        <v>250</v>
      </c>
      <c r="C63" s="6" t="s">
        <v>251</v>
      </c>
      <c r="D63" s="6" t="s">
        <v>252</v>
      </c>
      <c r="E63" s="6">
        <v>2023</v>
      </c>
      <c r="F63" s="6" t="s">
        <v>253</v>
      </c>
      <c r="G63" s="6" t="s">
        <v>243</v>
      </c>
      <c r="H63" s="6" t="s">
        <v>244</v>
      </c>
      <c r="I63" s="137">
        <v>83545.657999999996</v>
      </c>
      <c r="J63" s="137">
        <v>70549.562000000005</v>
      </c>
      <c r="K63" s="137">
        <f>L63+M63</f>
        <v>70549.562000000005</v>
      </c>
      <c r="L63" s="137">
        <v>63545.659</v>
      </c>
      <c r="M63" s="137">
        <v>7003.9030000000002</v>
      </c>
      <c r="N63" s="137"/>
      <c r="O63" s="137"/>
      <c r="P63" s="138" t="s">
        <v>101</v>
      </c>
      <c r="Q63" s="139" t="s">
        <v>254</v>
      </c>
      <c r="R63" s="139" t="s">
        <v>255</v>
      </c>
      <c r="S63" s="140" t="s">
        <v>247</v>
      </c>
      <c r="T63" s="139" t="s">
        <v>51</v>
      </c>
      <c r="U63" s="139" t="s">
        <v>256</v>
      </c>
      <c r="V63" s="43" t="s">
        <v>257</v>
      </c>
      <c r="W63" s="139" t="s">
        <v>104</v>
      </c>
      <c r="X63" s="43"/>
      <c r="Y63" s="43"/>
      <c r="Z63" s="43"/>
      <c r="AA63" s="6" t="s">
        <v>258</v>
      </c>
      <c r="AB63" s="6" t="s">
        <v>259</v>
      </c>
      <c r="AC63" s="6"/>
      <c r="AD63" s="1"/>
      <c r="AE63" s="1"/>
      <c r="AF63" s="1"/>
      <c r="AG63" s="1"/>
    </row>
    <row r="64" spans="1:33" ht="63">
      <c r="A64" s="141">
        <v>4</v>
      </c>
      <c r="B64" s="136" t="s">
        <v>260</v>
      </c>
      <c r="C64" s="6" t="s">
        <v>261</v>
      </c>
      <c r="D64" s="6" t="s">
        <v>262</v>
      </c>
      <c r="E64" s="6" t="s">
        <v>241</v>
      </c>
      <c r="F64" s="6" t="s">
        <v>263</v>
      </c>
      <c r="G64" s="6" t="s">
        <v>264</v>
      </c>
      <c r="H64" s="6" t="s">
        <v>244</v>
      </c>
      <c r="I64" s="137">
        <v>95488.639999999999</v>
      </c>
      <c r="J64" s="137">
        <v>95488.639999999999</v>
      </c>
      <c r="K64" s="137">
        <v>50000</v>
      </c>
      <c r="L64" s="137">
        <v>50000</v>
      </c>
      <c r="M64" s="137"/>
      <c r="N64" s="137"/>
      <c r="O64" s="137"/>
      <c r="P64" s="138" t="s">
        <v>101</v>
      </c>
      <c r="Q64" s="139" t="s">
        <v>265</v>
      </c>
      <c r="R64" s="139" t="s">
        <v>266</v>
      </c>
      <c r="S64" s="140" t="s">
        <v>247</v>
      </c>
      <c r="T64" s="139" t="s">
        <v>104</v>
      </c>
      <c r="U64" s="139"/>
      <c r="V64" s="43" t="s">
        <v>267</v>
      </c>
      <c r="W64" s="139" t="s">
        <v>104</v>
      </c>
      <c r="X64" s="43"/>
      <c r="Y64" s="43"/>
      <c r="Z64" s="43"/>
      <c r="AA64" s="6" t="s">
        <v>268</v>
      </c>
      <c r="AB64" s="43"/>
      <c r="AC64" s="6"/>
      <c r="AD64" s="1"/>
      <c r="AE64" s="1"/>
      <c r="AF64" s="1"/>
      <c r="AG64" s="1"/>
    </row>
    <row r="65" spans="1:33" ht="18.75">
      <c r="A65" s="135"/>
      <c r="B65" s="136"/>
      <c r="C65" s="6"/>
      <c r="D65" s="6"/>
      <c r="E65" s="6"/>
      <c r="F65" s="6"/>
      <c r="G65" s="6"/>
      <c r="H65" s="49"/>
      <c r="I65" s="137"/>
      <c r="J65" s="137"/>
      <c r="K65" s="137"/>
      <c r="L65" s="142"/>
      <c r="M65" s="137"/>
      <c r="N65" s="137"/>
      <c r="O65" s="137"/>
      <c r="P65" s="138"/>
      <c r="Q65" s="139"/>
      <c r="R65" s="139"/>
      <c r="S65" s="140"/>
      <c r="T65" s="139"/>
      <c r="U65" s="139"/>
      <c r="V65" s="43"/>
      <c r="W65" s="139"/>
      <c r="X65" s="43"/>
      <c r="Y65" s="43"/>
      <c r="Z65" s="43"/>
      <c r="AA65" s="6"/>
      <c r="AB65" s="43"/>
      <c r="AC65" s="6"/>
      <c r="AD65" s="1"/>
      <c r="AE65" s="1"/>
      <c r="AF65" s="1"/>
      <c r="AG65" s="1"/>
    </row>
    <row r="66" spans="1:33" ht="20.25">
      <c r="A66" s="30"/>
      <c r="B66" s="118" t="s">
        <v>269</v>
      </c>
      <c r="C66" s="32"/>
      <c r="D66" s="33"/>
      <c r="E66" s="34"/>
      <c r="F66" s="34"/>
      <c r="G66" s="35"/>
      <c r="H66" s="35"/>
      <c r="I66" s="36">
        <f t="shared" ref="I66:M66" si="8">SUM(I61:I65)</f>
        <v>1131305.3899999999</v>
      </c>
      <c r="J66" s="36">
        <f t="shared" si="8"/>
        <v>1118309.294</v>
      </c>
      <c r="K66" s="36">
        <f t="shared" si="8"/>
        <v>262727.326</v>
      </c>
      <c r="L66" s="36">
        <f t="shared" si="8"/>
        <v>255723.42300000001</v>
      </c>
      <c r="M66" s="36">
        <f t="shared" si="8"/>
        <v>7003.9030000000002</v>
      </c>
      <c r="N66" s="36"/>
      <c r="O66" s="36">
        <f>SUM(O61:O65)</f>
        <v>0</v>
      </c>
      <c r="P66" s="40"/>
      <c r="Q66" s="41"/>
      <c r="R66" s="41"/>
      <c r="S66" s="41"/>
      <c r="T66" s="41"/>
      <c r="U66" s="41"/>
      <c r="V66" s="42"/>
      <c r="W66" s="43"/>
      <c r="X66" s="43"/>
      <c r="Y66" s="43"/>
      <c r="Z66" s="43"/>
      <c r="AA66" s="42"/>
      <c r="AB66" s="42"/>
      <c r="AC66" s="44"/>
      <c r="AD66" s="1"/>
      <c r="AE66" s="1"/>
      <c r="AF66" s="1"/>
      <c r="AG66" s="1"/>
    </row>
    <row r="67" spans="1:33" ht="20.25">
      <c r="A67" s="30">
        <v>3</v>
      </c>
      <c r="B67" s="118" t="s">
        <v>270</v>
      </c>
      <c r="C67" s="32"/>
      <c r="D67" s="33"/>
      <c r="E67" s="34"/>
      <c r="F67" s="143"/>
      <c r="G67" s="35"/>
      <c r="H67" s="35"/>
      <c r="I67" s="144"/>
      <c r="J67" s="144"/>
      <c r="K67" s="144"/>
      <c r="L67" s="37"/>
      <c r="M67" s="36"/>
      <c r="N67" s="38"/>
      <c r="O67" s="39"/>
      <c r="P67" s="40"/>
      <c r="Q67" s="41"/>
      <c r="R67" s="41"/>
      <c r="S67" s="41"/>
      <c r="T67" s="41"/>
      <c r="U67" s="41"/>
      <c r="V67" s="42"/>
      <c r="W67" s="43"/>
      <c r="X67" s="43"/>
      <c r="Y67" s="43"/>
      <c r="Z67" s="43"/>
      <c r="AA67" s="42"/>
      <c r="AB67" s="42"/>
      <c r="AC67" s="44"/>
      <c r="AD67" s="1"/>
      <c r="AE67" s="1"/>
      <c r="AF67" s="1"/>
      <c r="AG67" s="1"/>
    </row>
    <row r="68" spans="1:33" ht="63">
      <c r="A68" s="145">
        <v>1</v>
      </c>
      <c r="B68" s="72" t="s">
        <v>271</v>
      </c>
      <c r="C68" s="72" t="s">
        <v>97</v>
      </c>
      <c r="D68" s="72" t="s">
        <v>98</v>
      </c>
      <c r="E68" s="72">
        <v>2023</v>
      </c>
      <c r="F68" s="6" t="s">
        <v>272</v>
      </c>
      <c r="G68" s="72" t="s">
        <v>47</v>
      </c>
      <c r="H68" s="6" t="s">
        <v>100</v>
      </c>
      <c r="I68" s="74">
        <v>14519.296</v>
      </c>
      <c r="J68" s="73">
        <f>K68</f>
        <v>14519.296</v>
      </c>
      <c r="K68" s="74">
        <f>SUM(L68+M68)</f>
        <v>14519.296</v>
      </c>
      <c r="L68" s="74">
        <v>14182.078</v>
      </c>
      <c r="M68" s="74">
        <v>337.21800000000002</v>
      </c>
      <c r="N68" s="76"/>
      <c r="O68" s="76"/>
      <c r="P68" s="67" t="s">
        <v>101</v>
      </c>
      <c r="Q68" s="68"/>
      <c r="R68" s="68"/>
      <c r="S68" s="77" t="s">
        <v>50</v>
      </c>
      <c r="T68" s="68" t="s">
        <v>51</v>
      </c>
      <c r="U68" s="68" t="s">
        <v>273</v>
      </c>
      <c r="V68" s="72" t="s">
        <v>274</v>
      </c>
      <c r="W68" s="78"/>
      <c r="X68" s="78"/>
      <c r="Y68" s="72" t="s">
        <v>104</v>
      </c>
      <c r="Z68" s="78"/>
      <c r="AA68" s="72" t="s">
        <v>275</v>
      </c>
      <c r="AB68" s="72"/>
      <c r="AC68" s="72"/>
      <c r="AD68" s="1"/>
      <c r="AE68" s="1"/>
      <c r="AF68" s="1"/>
      <c r="AG68" s="1"/>
    </row>
    <row r="69" spans="1:33" ht="187.5">
      <c r="A69" s="145">
        <v>2</v>
      </c>
      <c r="B69" s="146" t="s">
        <v>276</v>
      </c>
      <c r="C69" s="70" t="s">
        <v>84</v>
      </c>
      <c r="D69" s="147" t="s">
        <v>234</v>
      </c>
      <c r="E69" s="148">
        <v>2023</v>
      </c>
      <c r="F69" s="148" t="s">
        <v>277</v>
      </c>
      <c r="G69" s="4" t="s">
        <v>278</v>
      </c>
      <c r="H69" s="70" t="s">
        <v>88</v>
      </c>
      <c r="I69" s="149">
        <v>33490.622000000003</v>
      </c>
      <c r="J69" s="149">
        <v>33490.622000000003</v>
      </c>
      <c r="K69" s="149">
        <v>33490.622000000003</v>
      </c>
      <c r="L69" s="149">
        <v>33490.622000000003</v>
      </c>
      <c r="M69" s="150">
        <v>0</v>
      </c>
      <c r="N69" s="150"/>
      <c r="O69" s="150"/>
      <c r="P69" s="151" t="s">
        <v>89</v>
      </c>
      <c r="Q69" s="152"/>
      <c r="R69" s="152"/>
      <c r="S69" s="153" t="s">
        <v>279</v>
      </c>
      <c r="T69" s="149" t="s">
        <v>51</v>
      </c>
      <c r="U69" s="102" t="s">
        <v>237</v>
      </c>
      <c r="V69" s="152"/>
      <c r="W69" s="152"/>
      <c r="X69" s="152"/>
      <c r="Y69" s="152"/>
      <c r="Z69" s="152"/>
      <c r="AA69" s="154">
        <v>1350</v>
      </c>
      <c r="AB69" s="154"/>
      <c r="AC69" s="152"/>
      <c r="AD69" s="1"/>
      <c r="AE69" s="1"/>
      <c r="AF69" s="1"/>
      <c r="AG69" s="1"/>
    </row>
    <row r="70" spans="1:33" ht="150">
      <c r="A70" s="145">
        <v>3</v>
      </c>
      <c r="B70" s="202" t="s">
        <v>280</v>
      </c>
      <c r="C70" s="102" t="s">
        <v>281</v>
      </c>
      <c r="D70" s="147" t="s">
        <v>282</v>
      </c>
      <c r="E70" s="148">
        <v>2023</v>
      </c>
      <c r="F70" s="148" t="s">
        <v>283</v>
      </c>
      <c r="G70" s="102" t="s">
        <v>87</v>
      </c>
      <c r="H70" s="200" t="s">
        <v>88</v>
      </c>
      <c r="I70" s="148">
        <v>116137.882</v>
      </c>
      <c r="J70" s="148">
        <v>116137.882</v>
      </c>
      <c r="K70" s="148">
        <v>116137.882</v>
      </c>
      <c r="L70" s="148">
        <v>116137.882</v>
      </c>
      <c r="M70" s="203">
        <v>0</v>
      </c>
      <c r="N70" s="150"/>
      <c r="O70" s="150"/>
      <c r="P70" s="204" t="s">
        <v>89</v>
      </c>
      <c r="Q70" s="152"/>
      <c r="R70" s="152"/>
      <c r="S70" s="102" t="s">
        <v>50</v>
      </c>
      <c r="T70" s="149" t="s">
        <v>51</v>
      </c>
      <c r="U70" s="102" t="s">
        <v>284</v>
      </c>
      <c r="V70" s="152"/>
      <c r="W70" s="152"/>
      <c r="X70" s="152"/>
      <c r="Y70" s="152"/>
      <c r="Z70" s="152"/>
      <c r="AA70" s="154">
        <v>1200</v>
      </c>
      <c r="AB70" s="154"/>
      <c r="AC70" s="152"/>
      <c r="AD70" s="1"/>
      <c r="AE70" s="1"/>
      <c r="AF70" s="1"/>
      <c r="AG70" s="1"/>
    </row>
    <row r="71" spans="1:33" ht="75">
      <c r="A71" s="145">
        <v>4</v>
      </c>
      <c r="B71" s="202" t="s">
        <v>285</v>
      </c>
      <c r="C71" s="70" t="s">
        <v>84</v>
      </c>
      <c r="D71" s="147" t="s">
        <v>234</v>
      </c>
      <c r="E71" s="148">
        <v>2023</v>
      </c>
      <c r="F71" s="148" t="s">
        <v>286</v>
      </c>
      <c r="G71" s="102" t="s">
        <v>47</v>
      </c>
      <c r="H71" s="70" t="s">
        <v>88</v>
      </c>
      <c r="I71" s="149">
        <v>29522.559000000001</v>
      </c>
      <c r="J71" s="149">
        <v>29522.559000000001</v>
      </c>
      <c r="K71" s="149">
        <v>29522.559000000001</v>
      </c>
      <c r="L71" s="149">
        <v>29522.559000000001</v>
      </c>
      <c r="M71" s="203">
        <v>0</v>
      </c>
      <c r="N71" s="150"/>
      <c r="O71" s="150"/>
      <c r="P71" s="205" t="s">
        <v>89</v>
      </c>
      <c r="Q71" s="152"/>
      <c r="R71" s="152"/>
      <c r="S71" s="102" t="s">
        <v>50</v>
      </c>
      <c r="T71" s="149" t="s">
        <v>51</v>
      </c>
      <c r="U71" s="102" t="s">
        <v>237</v>
      </c>
      <c r="V71" s="152"/>
      <c r="W71" s="152"/>
      <c r="X71" s="152"/>
      <c r="Y71" s="152"/>
      <c r="Z71" s="152"/>
      <c r="AA71" s="154">
        <v>1100</v>
      </c>
      <c r="AB71" s="154"/>
      <c r="AC71" s="152"/>
      <c r="AD71" s="1"/>
      <c r="AE71" s="1"/>
      <c r="AF71" s="1"/>
      <c r="AG71" s="1"/>
    </row>
    <row r="72" spans="1:33" ht="93.75">
      <c r="A72" s="145">
        <v>5</v>
      </c>
      <c r="B72" s="202" t="s">
        <v>287</v>
      </c>
      <c r="C72" s="200" t="s">
        <v>84</v>
      </c>
      <c r="D72" s="147" t="s">
        <v>288</v>
      </c>
      <c r="E72" s="148">
        <v>2023</v>
      </c>
      <c r="F72" s="148" t="s">
        <v>289</v>
      </c>
      <c r="G72" s="102" t="s">
        <v>87</v>
      </c>
      <c r="H72" s="200" t="s">
        <v>88</v>
      </c>
      <c r="I72" s="149">
        <v>49804</v>
      </c>
      <c r="J72" s="149">
        <v>49804</v>
      </c>
      <c r="K72" s="149">
        <v>49804</v>
      </c>
      <c r="L72" s="149">
        <v>49804</v>
      </c>
      <c r="M72" s="150"/>
      <c r="N72" s="150"/>
      <c r="O72" s="150"/>
      <c r="P72" s="204" t="s">
        <v>89</v>
      </c>
      <c r="Q72" s="152"/>
      <c r="R72" s="152"/>
      <c r="S72" s="102" t="s">
        <v>50</v>
      </c>
      <c r="T72" s="149" t="s">
        <v>51</v>
      </c>
      <c r="U72" s="102" t="s">
        <v>290</v>
      </c>
      <c r="V72" s="152"/>
      <c r="W72" s="152"/>
      <c r="X72" s="152"/>
      <c r="Y72" s="152"/>
      <c r="Z72" s="152"/>
      <c r="AA72" s="154">
        <v>900</v>
      </c>
      <c r="AB72" s="154"/>
      <c r="AC72" s="152"/>
      <c r="AD72" s="1"/>
      <c r="AE72" s="1"/>
      <c r="AF72" s="1"/>
      <c r="AG72" s="1"/>
    </row>
    <row r="73" spans="1:33" ht="187.5">
      <c r="A73" s="145">
        <v>6</v>
      </c>
      <c r="B73" s="70" t="s">
        <v>291</v>
      </c>
      <c r="C73" s="70" t="s">
        <v>84</v>
      </c>
      <c r="D73" s="70" t="s">
        <v>292</v>
      </c>
      <c r="E73" s="70">
        <v>2023</v>
      </c>
      <c r="F73" s="70" t="s">
        <v>293</v>
      </c>
      <c r="G73" s="70" t="s">
        <v>47</v>
      </c>
      <c r="H73" s="4" t="s">
        <v>88</v>
      </c>
      <c r="I73" s="155">
        <v>126914.482</v>
      </c>
      <c r="J73" s="155">
        <f>SUM(I73)</f>
        <v>126914.482</v>
      </c>
      <c r="K73" s="155">
        <v>126914.482</v>
      </c>
      <c r="L73" s="155">
        <v>126914.482</v>
      </c>
      <c r="M73" s="155">
        <v>0</v>
      </c>
      <c r="N73" s="156"/>
      <c r="O73" s="70"/>
      <c r="P73" s="157" t="s">
        <v>294</v>
      </c>
      <c r="Q73" s="158" t="s">
        <v>295</v>
      </c>
      <c r="R73" s="155"/>
      <c r="S73" s="155" t="s">
        <v>279</v>
      </c>
      <c r="T73" s="155" t="s">
        <v>51</v>
      </c>
      <c r="U73" s="155" t="s">
        <v>296</v>
      </c>
      <c r="V73" s="70"/>
      <c r="W73" s="70"/>
      <c r="X73" s="70"/>
      <c r="Y73" s="70"/>
      <c r="Z73" s="70"/>
      <c r="AA73" s="70">
        <v>800</v>
      </c>
      <c r="AB73" s="70"/>
      <c r="AC73" s="70"/>
      <c r="AD73" s="1"/>
      <c r="AE73" s="1"/>
      <c r="AF73" s="1"/>
      <c r="AG73" s="1"/>
    </row>
    <row r="74" spans="1:33" ht="110.25">
      <c r="A74" s="145">
        <v>7</v>
      </c>
      <c r="B74" s="88" t="s">
        <v>297</v>
      </c>
      <c r="C74" s="4" t="s">
        <v>43</v>
      </c>
      <c r="D74" s="159" t="s">
        <v>298</v>
      </c>
      <c r="E74" s="160" t="s">
        <v>45</v>
      </c>
      <c r="F74" s="6" t="s">
        <v>299</v>
      </c>
      <c r="G74" s="161" t="s">
        <v>300</v>
      </c>
      <c r="H74" s="161" t="s">
        <v>56</v>
      </c>
      <c r="I74" s="68">
        <v>116804.06600000001</v>
      </c>
      <c r="J74" s="68">
        <v>116804.06600000001</v>
      </c>
      <c r="K74" s="68">
        <f>SUM(L74:M74)</f>
        <v>51400</v>
      </c>
      <c r="L74" s="68">
        <v>50000</v>
      </c>
      <c r="M74" s="68">
        <v>1400</v>
      </c>
      <c r="N74" s="162"/>
      <c r="O74" s="163"/>
      <c r="P74" s="161" t="s">
        <v>49</v>
      </c>
      <c r="Q74" s="161"/>
      <c r="R74" s="163"/>
      <c r="S74" s="161" t="s">
        <v>301</v>
      </c>
      <c r="T74" s="161" t="s">
        <v>51</v>
      </c>
      <c r="U74" s="163" t="s">
        <v>302</v>
      </c>
      <c r="V74" s="161" t="s">
        <v>303</v>
      </c>
      <c r="W74" s="161"/>
      <c r="X74" s="163"/>
      <c r="Y74" s="161"/>
      <c r="Z74" s="161"/>
      <c r="AA74" s="164">
        <v>536</v>
      </c>
      <c r="AB74" s="161">
        <v>40</v>
      </c>
      <c r="AC74" s="161" t="s">
        <v>304</v>
      </c>
      <c r="AD74" s="1"/>
      <c r="AE74" s="1"/>
      <c r="AF74" s="1"/>
      <c r="AG74" s="1"/>
    </row>
    <row r="75" spans="1:33" ht="78.75">
      <c r="A75" s="145">
        <v>8</v>
      </c>
      <c r="B75" s="68" t="s">
        <v>305</v>
      </c>
      <c r="C75" s="68" t="s">
        <v>306</v>
      </c>
      <c r="D75" s="68" t="s">
        <v>307</v>
      </c>
      <c r="E75" s="77">
        <v>2023</v>
      </c>
      <c r="F75" s="68" t="s">
        <v>308</v>
      </c>
      <c r="G75" s="68" t="s">
        <v>309</v>
      </c>
      <c r="H75" s="68" t="s">
        <v>310</v>
      </c>
      <c r="I75" s="68">
        <v>17706.419999999998</v>
      </c>
      <c r="J75" s="68">
        <v>17706.419999999998</v>
      </c>
      <c r="K75" s="68">
        <v>17706.419999999998</v>
      </c>
      <c r="L75" s="68">
        <v>17440.77</v>
      </c>
      <c r="M75" s="68">
        <v>265.64999999999998</v>
      </c>
      <c r="N75" s="68"/>
      <c r="O75" s="68"/>
      <c r="P75" s="68" t="s">
        <v>101</v>
      </c>
      <c r="Q75" s="68" t="s">
        <v>311</v>
      </c>
      <c r="R75" s="68"/>
      <c r="S75" s="68" t="s">
        <v>312</v>
      </c>
      <c r="T75" s="68" t="s">
        <v>51</v>
      </c>
      <c r="U75" s="68" t="s">
        <v>313</v>
      </c>
      <c r="V75" s="68" t="s">
        <v>314</v>
      </c>
      <c r="W75" s="68"/>
      <c r="X75" s="68"/>
      <c r="Y75" s="68"/>
      <c r="Z75" s="68"/>
      <c r="AA75" s="77">
        <v>1200</v>
      </c>
      <c r="AB75" s="68"/>
      <c r="AC75" s="68"/>
      <c r="AD75" s="1"/>
      <c r="AE75" s="1"/>
      <c r="AF75" s="1"/>
      <c r="AG75" s="1"/>
    </row>
    <row r="76" spans="1:33" ht="78.75">
      <c r="A76" s="145">
        <v>9</v>
      </c>
      <c r="B76" s="68" t="s">
        <v>315</v>
      </c>
      <c r="C76" s="68" t="s">
        <v>306</v>
      </c>
      <c r="D76" s="68" t="s">
        <v>316</v>
      </c>
      <c r="E76" s="68" t="s">
        <v>45</v>
      </c>
      <c r="F76" s="68" t="s">
        <v>317</v>
      </c>
      <c r="G76" s="68" t="s">
        <v>318</v>
      </c>
      <c r="H76" s="68" t="s">
        <v>123</v>
      </c>
      <c r="I76" s="68">
        <v>183664.19500000001</v>
      </c>
      <c r="J76" s="68">
        <f t="shared" ref="J76:J83" si="9">SUM(I76)</f>
        <v>183664.19500000001</v>
      </c>
      <c r="K76" s="68">
        <v>33117.093000000001</v>
      </c>
      <c r="L76" s="68">
        <v>31869.277000000002</v>
      </c>
      <c r="M76" s="68">
        <v>1247.816</v>
      </c>
      <c r="N76" s="68"/>
      <c r="O76" s="68"/>
      <c r="P76" s="68" t="s">
        <v>49</v>
      </c>
      <c r="Q76" s="68" t="s">
        <v>319</v>
      </c>
      <c r="R76" s="68" t="s">
        <v>320</v>
      </c>
      <c r="S76" s="68" t="s">
        <v>50</v>
      </c>
      <c r="T76" s="68" t="s">
        <v>51</v>
      </c>
      <c r="U76" s="68" t="s">
        <v>321</v>
      </c>
      <c r="V76" s="68" t="s">
        <v>322</v>
      </c>
      <c r="W76" s="68"/>
      <c r="X76" s="68"/>
      <c r="Y76" s="68"/>
      <c r="Z76" s="68"/>
      <c r="AA76" s="68">
        <v>244</v>
      </c>
      <c r="AB76" s="68"/>
      <c r="AC76" s="68"/>
      <c r="AD76" s="1"/>
      <c r="AE76" s="1"/>
      <c r="AF76" s="1"/>
      <c r="AG76" s="1"/>
    </row>
    <row r="77" spans="1:33" ht="168.75">
      <c r="A77" s="145">
        <v>10</v>
      </c>
      <c r="B77" s="165" t="s">
        <v>323</v>
      </c>
      <c r="C77" s="4" t="s">
        <v>84</v>
      </c>
      <c r="D77" s="4" t="s">
        <v>324</v>
      </c>
      <c r="E77" s="4">
        <v>2023</v>
      </c>
      <c r="F77" s="4" t="s">
        <v>325</v>
      </c>
      <c r="G77" s="4" t="s">
        <v>47</v>
      </c>
      <c r="H77" s="4" t="s">
        <v>123</v>
      </c>
      <c r="I77" s="66">
        <v>26280.654999999999</v>
      </c>
      <c r="J77" s="98">
        <f t="shared" si="9"/>
        <v>26280.654999999999</v>
      </c>
      <c r="K77" s="66">
        <v>26280.654999999999</v>
      </c>
      <c r="L77" s="98">
        <f>K77-M77</f>
        <v>24865.721999999998</v>
      </c>
      <c r="M77" s="149">
        <v>1414.933</v>
      </c>
      <c r="N77" s="166"/>
      <c r="O77" s="4"/>
      <c r="P77" s="97" t="s">
        <v>49</v>
      </c>
      <c r="Q77" s="98" t="s">
        <v>326</v>
      </c>
      <c r="R77" s="98" t="s">
        <v>327</v>
      </c>
      <c r="S77" s="98" t="s">
        <v>50</v>
      </c>
      <c r="T77" s="98" t="s">
        <v>51</v>
      </c>
      <c r="U77" s="98" t="s">
        <v>328</v>
      </c>
      <c r="V77" s="167" t="s">
        <v>329</v>
      </c>
      <c r="W77" s="4"/>
      <c r="X77" s="4"/>
      <c r="Y77" s="4"/>
      <c r="Z77" s="4"/>
      <c r="AA77" s="4">
        <v>3040</v>
      </c>
      <c r="AB77" s="4"/>
      <c r="AC77" s="4"/>
      <c r="AD77" s="1"/>
      <c r="AE77" s="1"/>
      <c r="AF77" s="1"/>
      <c r="AG77" s="1"/>
    </row>
    <row r="78" spans="1:33" ht="93.75">
      <c r="A78" s="145">
        <v>11</v>
      </c>
      <c r="B78" s="4" t="s">
        <v>330</v>
      </c>
      <c r="C78" s="4" t="s">
        <v>84</v>
      </c>
      <c r="D78" s="4" t="s">
        <v>324</v>
      </c>
      <c r="E78" s="4" t="s">
        <v>45</v>
      </c>
      <c r="F78" s="4" t="s">
        <v>331</v>
      </c>
      <c r="G78" s="4" t="s">
        <v>47</v>
      </c>
      <c r="H78" s="4" t="s">
        <v>88</v>
      </c>
      <c r="I78" s="98">
        <v>25756.542000000001</v>
      </c>
      <c r="J78" s="98">
        <f t="shared" si="9"/>
        <v>25756.542000000001</v>
      </c>
      <c r="K78" s="98">
        <f t="shared" ref="K78:K83" si="10">SUM(L78)</f>
        <v>2575.654</v>
      </c>
      <c r="L78" s="98">
        <v>2575.654</v>
      </c>
      <c r="M78" s="98"/>
      <c r="N78" s="166"/>
      <c r="O78" s="4"/>
      <c r="P78" s="97" t="s">
        <v>294</v>
      </c>
      <c r="Q78" s="98"/>
      <c r="R78" s="98"/>
      <c r="S78" s="98" t="s">
        <v>50</v>
      </c>
      <c r="T78" s="98" t="s">
        <v>51</v>
      </c>
      <c r="U78" s="98" t="s">
        <v>332</v>
      </c>
      <c r="V78" s="4"/>
      <c r="W78" s="4"/>
      <c r="X78" s="4"/>
      <c r="Y78" s="4"/>
      <c r="Z78" s="4"/>
      <c r="AA78" s="4">
        <v>1000</v>
      </c>
      <c r="AB78" s="4"/>
      <c r="AC78" s="4"/>
      <c r="AD78" s="1"/>
      <c r="AE78" s="1"/>
      <c r="AF78" s="1"/>
      <c r="AG78" s="1"/>
    </row>
    <row r="79" spans="1:33" ht="131.25">
      <c r="A79" s="145">
        <v>12</v>
      </c>
      <c r="B79" s="4" t="s">
        <v>333</v>
      </c>
      <c r="C79" s="4" t="s">
        <v>84</v>
      </c>
      <c r="D79" s="4" t="s">
        <v>324</v>
      </c>
      <c r="E79" s="4" t="s">
        <v>45</v>
      </c>
      <c r="F79" s="70" t="s">
        <v>334</v>
      </c>
      <c r="G79" s="4" t="s">
        <v>47</v>
      </c>
      <c r="H79" s="4" t="s">
        <v>88</v>
      </c>
      <c r="I79" s="155">
        <v>53317.798999999999</v>
      </c>
      <c r="J79" s="98">
        <f t="shared" si="9"/>
        <v>53317.798999999999</v>
      </c>
      <c r="K79" s="98">
        <f t="shared" si="10"/>
        <v>53317.798999999999</v>
      </c>
      <c r="L79" s="155">
        <v>53317.798999999999</v>
      </c>
      <c r="M79" s="155"/>
      <c r="N79" s="156"/>
      <c r="O79" s="70"/>
      <c r="P79" s="97" t="s">
        <v>294</v>
      </c>
      <c r="Q79" s="155"/>
      <c r="R79" s="155"/>
      <c r="S79" s="98" t="s">
        <v>50</v>
      </c>
      <c r="T79" s="98" t="s">
        <v>51</v>
      </c>
      <c r="U79" s="98" t="s">
        <v>332</v>
      </c>
      <c r="V79" s="70"/>
      <c r="W79" s="70"/>
      <c r="X79" s="70"/>
      <c r="Y79" s="70"/>
      <c r="Z79" s="70"/>
      <c r="AA79" s="70">
        <v>1000</v>
      </c>
      <c r="AB79" s="70"/>
      <c r="AC79" s="70"/>
      <c r="AD79" s="1"/>
      <c r="AE79" s="1"/>
      <c r="AF79" s="1"/>
      <c r="AG79" s="1"/>
    </row>
    <row r="80" spans="1:33" ht="93.75">
      <c r="A80" s="145">
        <v>13</v>
      </c>
      <c r="B80" s="4" t="s">
        <v>335</v>
      </c>
      <c r="C80" s="4" t="s">
        <v>84</v>
      </c>
      <c r="D80" s="4" t="s">
        <v>324</v>
      </c>
      <c r="E80" s="4" t="s">
        <v>45</v>
      </c>
      <c r="F80" s="70" t="s">
        <v>336</v>
      </c>
      <c r="G80" s="4" t="s">
        <v>47</v>
      </c>
      <c r="H80" s="4" t="s">
        <v>88</v>
      </c>
      <c r="I80" s="155">
        <v>37690.290999999997</v>
      </c>
      <c r="J80" s="98">
        <f t="shared" si="9"/>
        <v>37690.290999999997</v>
      </c>
      <c r="K80" s="98">
        <f t="shared" si="10"/>
        <v>3769.029</v>
      </c>
      <c r="L80" s="155">
        <v>3769.029</v>
      </c>
      <c r="M80" s="155"/>
      <c r="N80" s="156"/>
      <c r="O80" s="70"/>
      <c r="P80" s="97" t="s">
        <v>294</v>
      </c>
      <c r="Q80" s="155"/>
      <c r="R80" s="155"/>
      <c r="S80" s="98" t="s">
        <v>50</v>
      </c>
      <c r="T80" s="98" t="s">
        <v>51</v>
      </c>
      <c r="U80" s="155" t="s">
        <v>337</v>
      </c>
      <c r="V80" s="70"/>
      <c r="W80" s="70"/>
      <c r="X80" s="70"/>
      <c r="Y80" s="70"/>
      <c r="Z80" s="70"/>
      <c r="AA80" s="70">
        <v>600</v>
      </c>
      <c r="AB80" s="70"/>
      <c r="AC80" s="70"/>
      <c r="AD80" s="1"/>
      <c r="AE80" s="1"/>
      <c r="AF80" s="1"/>
      <c r="AG80" s="1"/>
    </row>
    <row r="81" spans="1:33" ht="112.5">
      <c r="A81" s="145">
        <v>14</v>
      </c>
      <c r="B81" s="4" t="s">
        <v>338</v>
      </c>
      <c r="C81" s="4" t="s">
        <v>84</v>
      </c>
      <c r="D81" s="4" t="s">
        <v>324</v>
      </c>
      <c r="E81" s="4" t="s">
        <v>45</v>
      </c>
      <c r="F81" s="70" t="s">
        <v>339</v>
      </c>
      <c r="G81" s="4" t="s">
        <v>47</v>
      </c>
      <c r="H81" s="4" t="s">
        <v>88</v>
      </c>
      <c r="I81" s="155">
        <v>10948.643</v>
      </c>
      <c r="J81" s="98">
        <f t="shared" si="9"/>
        <v>10948.643</v>
      </c>
      <c r="K81" s="98">
        <f t="shared" si="10"/>
        <v>10948.643</v>
      </c>
      <c r="L81" s="155">
        <v>10948.643</v>
      </c>
      <c r="M81" s="155"/>
      <c r="N81" s="156"/>
      <c r="O81" s="70"/>
      <c r="P81" s="97" t="s">
        <v>294</v>
      </c>
      <c r="Q81" s="155"/>
      <c r="R81" s="155"/>
      <c r="S81" s="98" t="s">
        <v>50</v>
      </c>
      <c r="T81" s="98" t="s">
        <v>51</v>
      </c>
      <c r="U81" s="155" t="s">
        <v>337</v>
      </c>
      <c r="V81" s="70"/>
      <c r="W81" s="70"/>
      <c r="X81" s="70"/>
      <c r="Y81" s="70"/>
      <c r="Z81" s="70"/>
      <c r="AA81" s="70">
        <v>600</v>
      </c>
      <c r="AB81" s="70"/>
      <c r="AC81" s="70"/>
      <c r="AD81" s="1"/>
      <c r="AE81" s="1"/>
      <c r="AF81" s="1"/>
      <c r="AG81" s="1"/>
    </row>
    <row r="82" spans="1:33" ht="112.5">
      <c r="A82" s="145">
        <v>15</v>
      </c>
      <c r="B82" s="4" t="s">
        <v>340</v>
      </c>
      <c r="C82" s="4" t="s">
        <v>84</v>
      </c>
      <c r="D82" s="4" t="s">
        <v>324</v>
      </c>
      <c r="E82" s="4" t="s">
        <v>45</v>
      </c>
      <c r="F82" s="70" t="s">
        <v>341</v>
      </c>
      <c r="G82" s="4" t="s">
        <v>47</v>
      </c>
      <c r="H82" s="4" t="s">
        <v>88</v>
      </c>
      <c r="I82" s="155">
        <v>11866.85</v>
      </c>
      <c r="J82" s="98">
        <f t="shared" si="9"/>
        <v>11866.85</v>
      </c>
      <c r="K82" s="98">
        <f t="shared" si="10"/>
        <v>11866.85</v>
      </c>
      <c r="L82" s="155">
        <v>11866.85</v>
      </c>
      <c r="M82" s="155"/>
      <c r="N82" s="156"/>
      <c r="O82" s="70"/>
      <c r="P82" s="97" t="s">
        <v>294</v>
      </c>
      <c r="Q82" s="155"/>
      <c r="R82" s="155"/>
      <c r="S82" s="98" t="s">
        <v>50</v>
      </c>
      <c r="T82" s="98" t="s">
        <v>51</v>
      </c>
      <c r="U82" s="155" t="s">
        <v>342</v>
      </c>
      <c r="V82" s="70"/>
      <c r="W82" s="70"/>
      <c r="X82" s="70"/>
      <c r="Y82" s="70"/>
      <c r="Z82" s="70"/>
      <c r="AA82" s="70">
        <v>1200</v>
      </c>
      <c r="AB82" s="70"/>
      <c r="AC82" s="70"/>
      <c r="AD82" s="1"/>
      <c r="AE82" s="1"/>
      <c r="AF82" s="1"/>
      <c r="AG82" s="1"/>
    </row>
    <row r="83" spans="1:33" ht="131.25">
      <c r="A83" s="145">
        <v>16</v>
      </c>
      <c r="B83" s="4" t="s">
        <v>343</v>
      </c>
      <c r="C83" s="4" t="s">
        <v>84</v>
      </c>
      <c r="D83" s="4" t="s">
        <v>324</v>
      </c>
      <c r="E83" s="4" t="s">
        <v>45</v>
      </c>
      <c r="F83" s="70" t="s">
        <v>344</v>
      </c>
      <c r="G83" s="4" t="s">
        <v>47</v>
      </c>
      <c r="H83" s="4" t="s">
        <v>88</v>
      </c>
      <c r="I83" s="155">
        <v>1685.58</v>
      </c>
      <c r="J83" s="98">
        <f t="shared" si="9"/>
        <v>1685.58</v>
      </c>
      <c r="K83" s="98">
        <f t="shared" si="10"/>
        <v>1685.58</v>
      </c>
      <c r="L83" s="155">
        <v>1685.58</v>
      </c>
      <c r="M83" s="155"/>
      <c r="N83" s="156"/>
      <c r="O83" s="70"/>
      <c r="P83" s="97" t="s">
        <v>294</v>
      </c>
      <c r="Q83" s="155"/>
      <c r="R83" s="155"/>
      <c r="S83" s="98" t="s">
        <v>50</v>
      </c>
      <c r="T83" s="98" t="s">
        <v>51</v>
      </c>
      <c r="U83" s="155" t="s">
        <v>345</v>
      </c>
      <c r="V83" s="70"/>
      <c r="W83" s="70"/>
      <c r="X83" s="70"/>
      <c r="Y83" s="70"/>
      <c r="Z83" s="70"/>
      <c r="AA83" s="70">
        <v>200</v>
      </c>
      <c r="AB83" s="70"/>
      <c r="AC83" s="70"/>
      <c r="AD83" s="1"/>
      <c r="AE83" s="1"/>
      <c r="AF83" s="1"/>
      <c r="AG83" s="1"/>
    </row>
    <row r="84" spans="1:33" ht="20.25">
      <c r="A84" s="46"/>
      <c r="B84" s="118" t="s">
        <v>346</v>
      </c>
      <c r="C84" s="32"/>
      <c r="D84" s="33"/>
      <c r="E84" s="34"/>
      <c r="F84" s="34"/>
      <c r="G84" s="44"/>
      <c r="H84" s="44"/>
      <c r="I84" s="36">
        <f t="shared" ref="I84:M84" si="11">SUM(I68:I83)</f>
        <v>856109.88199999998</v>
      </c>
      <c r="J84" s="36">
        <f t="shared" si="11"/>
        <v>856109.88199999998</v>
      </c>
      <c r="K84" s="36">
        <f t="shared" si="11"/>
        <v>583056.5639999999</v>
      </c>
      <c r="L84" s="36">
        <f t="shared" si="11"/>
        <v>578390.94699999993</v>
      </c>
      <c r="M84" s="36">
        <f t="shared" si="11"/>
        <v>4665.6170000000002</v>
      </c>
      <c r="N84" s="36"/>
      <c r="O84" s="36">
        <f>SUM(O68:O83)</f>
        <v>0</v>
      </c>
      <c r="P84" s="40"/>
      <c r="Q84" s="168"/>
      <c r="R84" s="169"/>
      <c r="S84" s="169"/>
      <c r="T84" s="169"/>
      <c r="U84" s="169"/>
      <c r="V84" s="42"/>
      <c r="W84" s="43"/>
      <c r="X84" s="43"/>
      <c r="Y84" s="43"/>
      <c r="Z84" s="43"/>
      <c r="AA84" s="42"/>
      <c r="AB84" s="42"/>
      <c r="AC84" s="170"/>
      <c r="AD84" s="1"/>
      <c r="AE84" s="1"/>
      <c r="AF84" s="1"/>
      <c r="AG84" s="1"/>
    </row>
    <row r="85" spans="1:33" ht="56.25">
      <c r="A85" s="30">
        <v>4</v>
      </c>
      <c r="B85" s="119" t="s">
        <v>347</v>
      </c>
      <c r="C85" s="32"/>
      <c r="D85" s="33"/>
      <c r="E85" s="34"/>
      <c r="F85" s="34"/>
      <c r="G85" s="44"/>
      <c r="H85" s="44"/>
      <c r="I85" s="36"/>
      <c r="J85" s="36"/>
      <c r="K85" s="36"/>
      <c r="L85" s="37"/>
      <c r="M85" s="36"/>
      <c r="N85" s="171"/>
      <c r="O85" s="171"/>
      <c r="P85" s="40"/>
      <c r="Q85" s="168"/>
      <c r="R85" s="169"/>
      <c r="S85" s="169"/>
      <c r="T85" s="169"/>
      <c r="U85" s="169"/>
      <c r="V85" s="42"/>
      <c r="W85" s="43"/>
      <c r="X85" s="43"/>
      <c r="Y85" s="43"/>
      <c r="Z85" s="43"/>
      <c r="AA85" s="42"/>
      <c r="AB85" s="42"/>
      <c r="AC85" s="170"/>
      <c r="AD85" s="1"/>
      <c r="AE85" s="1"/>
      <c r="AF85" s="1"/>
      <c r="AG85" s="1"/>
    </row>
    <row r="86" spans="1:33" ht="187.5">
      <c r="A86" s="145">
        <v>1</v>
      </c>
      <c r="B86" s="4" t="s">
        <v>348</v>
      </c>
      <c r="C86" s="51" t="s">
        <v>349</v>
      </c>
      <c r="D86" s="159" t="s">
        <v>350</v>
      </c>
      <c r="E86" s="160">
        <v>2023</v>
      </c>
      <c r="F86" s="160" t="s">
        <v>351</v>
      </c>
      <c r="G86" s="4" t="s">
        <v>352</v>
      </c>
      <c r="H86" s="4" t="s">
        <v>353</v>
      </c>
      <c r="I86" s="163">
        <v>15236.178</v>
      </c>
      <c r="J86" s="163">
        <f>SUM(I86)</f>
        <v>15236.178</v>
      </c>
      <c r="K86" s="163">
        <v>15236.178</v>
      </c>
      <c r="L86" s="163">
        <v>13712.578</v>
      </c>
      <c r="M86" s="163">
        <v>1523.6</v>
      </c>
      <c r="N86" s="172"/>
      <c r="O86" s="172"/>
      <c r="P86" s="138" t="s">
        <v>49</v>
      </c>
      <c r="Q86" s="6" t="s">
        <v>354</v>
      </c>
      <c r="R86" s="173" t="s">
        <v>355</v>
      </c>
      <c r="S86" s="49" t="s">
        <v>279</v>
      </c>
      <c r="T86" s="173" t="s">
        <v>104</v>
      </c>
      <c r="U86" s="173"/>
      <c r="V86" s="43"/>
      <c r="W86" s="43"/>
      <c r="X86" s="43"/>
      <c r="Y86" s="43"/>
      <c r="Z86" s="43"/>
      <c r="AA86" s="43">
        <v>12920</v>
      </c>
      <c r="AB86" s="43">
        <v>120</v>
      </c>
      <c r="AC86" s="174"/>
      <c r="AD86" s="1"/>
      <c r="AE86" s="1"/>
      <c r="AF86" s="1"/>
      <c r="AG86" s="1"/>
    </row>
    <row r="87" spans="1:33" ht="20.25">
      <c r="A87" s="46"/>
      <c r="B87" s="118" t="s">
        <v>356</v>
      </c>
      <c r="C87" s="32"/>
      <c r="D87" s="33"/>
      <c r="E87" s="34"/>
      <c r="F87" s="34"/>
      <c r="G87" s="44"/>
      <c r="H87" s="44"/>
      <c r="I87" s="175">
        <f t="shared" ref="I87:M87" si="12">SUM(I86)</f>
        <v>15236.178</v>
      </c>
      <c r="J87" s="175">
        <f t="shared" si="12"/>
        <v>15236.178</v>
      </c>
      <c r="K87" s="175">
        <f t="shared" si="12"/>
        <v>15236.178</v>
      </c>
      <c r="L87" s="175">
        <f t="shared" si="12"/>
        <v>13712.578</v>
      </c>
      <c r="M87" s="175">
        <f t="shared" si="12"/>
        <v>1523.6</v>
      </c>
      <c r="N87" s="175"/>
      <c r="O87" s="175">
        <f>SUM(O86)</f>
        <v>0</v>
      </c>
      <c r="P87" s="40"/>
      <c r="Q87" s="168"/>
      <c r="R87" s="169"/>
      <c r="S87" s="169"/>
      <c r="T87" s="169"/>
      <c r="U87" s="169"/>
      <c r="V87" s="42"/>
      <c r="W87" s="43"/>
      <c r="X87" s="43"/>
      <c r="Y87" s="43"/>
      <c r="Z87" s="43"/>
      <c r="AA87" s="42"/>
      <c r="AB87" s="42"/>
      <c r="AC87" s="170"/>
      <c r="AD87" s="1"/>
      <c r="AE87" s="1"/>
      <c r="AF87" s="1"/>
      <c r="AG87" s="1"/>
    </row>
    <row r="88" spans="1:33" ht="40.5">
      <c r="A88" s="46"/>
      <c r="B88" s="176" t="s">
        <v>357</v>
      </c>
      <c r="C88" s="32"/>
      <c r="D88" s="33"/>
      <c r="E88" s="34"/>
      <c r="F88" s="34"/>
      <c r="G88" s="44"/>
      <c r="H88" s="44"/>
      <c r="I88" s="36"/>
      <c r="J88" s="36"/>
      <c r="K88" s="36"/>
      <c r="L88" s="37"/>
      <c r="M88" s="36"/>
      <c r="N88" s="177"/>
      <c r="O88" s="178"/>
      <c r="P88" s="40"/>
      <c r="Q88" s="168"/>
      <c r="R88" s="168"/>
      <c r="S88" s="168"/>
      <c r="T88" s="168"/>
      <c r="U88" s="168"/>
      <c r="V88" s="42"/>
      <c r="W88" s="43"/>
      <c r="X88" s="43"/>
      <c r="Y88" s="43"/>
      <c r="Z88" s="43"/>
      <c r="AA88" s="42"/>
      <c r="AB88" s="42"/>
      <c r="AC88" s="44"/>
      <c r="AD88" s="1"/>
      <c r="AE88" s="1"/>
      <c r="AF88" s="1"/>
      <c r="AG88" s="1"/>
    </row>
    <row r="89" spans="1:33" ht="93.75">
      <c r="A89" s="135">
        <v>1</v>
      </c>
      <c r="B89" s="179" t="s">
        <v>358</v>
      </c>
      <c r="C89" s="70" t="s">
        <v>84</v>
      </c>
      <c r="D89" s="70" t="s">
        <v>292</v>
      </c>
      <c r="E89" s="70">
        <v>2023</v>
      </c>
      <c r="F89" s="70" t="s">
        <v>359</v>
      </c>
      <c r="G89" s="70" t="s">
        <v>352</v>
      </c>
      <c r="H89" s="4" t="s">
        <v>88</v>
      </c>
      <c r="I89" s="155">
        <v>4246.3680000000004</v>
      </c>
      <c r="J89" s="155">
        <f>SUM(I89)</f>
        <v>4246.3680000000004</v>
      </c>
      <c r="K89" s="155">
        <v>4246.3680000000004</v>
      </c>
      <c r="L89" s="155">
        <v>4246.3680000000004</v>
      </c>
      <c r="M89" s="163">
        <v>0</v>
      </c>
      <c r="N89" s="5"/>
      <c r="O89" s="180"/>
      <c r="P89" s="138" t="s">
        <v>294</v>
      </c>
      <c r="Q89" s="6"/>
      <c r="R89" s="139"/>
      <c r="S89" s="4" t="s">
        <v>360</v>
      </c>
      <c r="T89" s="139" t="s">
        <v>51</v>
      </c>
      <c r="U89" s="139" t="s">
        <v>361</v>
      </c>
      <c r="V89" s="43"/>
      <c r="W89" s="43"/>
      <c r="X89" s="43"/>
      <c r="Y89" s="43"/>
      <c r="Z89" s="43"/>
      <c r="AA89" s="6">
        <v>1200</v>
      </c>
      <c r="AB89" s="43"/>
      <c r="AC89" s="4"/>
      <c r="AD89" s="1"/>
      <c r="AE89" s="1"/>
      <c r="AF89" s="1"/>
      <c r="AG89" s="1"/>
    </row>
    <row r="90" spans="1:33" ht="20.25">
      <c r="A90" s="135"/>
      <c r="B90" s="179"/>
      <c r="C90" s="70"/>
      <c r="D90" s="70"/>
      <c r="E90" s="70"/>
      <c r="F90" s="70"/>
      <c r="G90" s="70"/>
      <c r="H90" s="4"/>
      <c r="I90" s="155"/>
      <c r="J90" s="155"/>
      <c r="K90" s="155"/>
      <c r="L90" s="155"/>
      <c r="M90" s="163"/>
      <c r="N90" s="181"/>
      <c r="O90" s="180"/>
      <c r="P90" s="138"/>
      <c r="Q90" s="6"/>
      <c r="R90" s="6"/>
      <c r="S90" s="4"/>
      <c r="T90" s="6"/>
      <c r="U90" s="6"/>
      <c r="V90" s="43"/>
      <c r="W90" s="43"/>
      <c r="X90" s="43"/>
      <c r="Y90" s="43"/>
      <c r="Z90" s="43"/>
      <c r="AA90" s="6"/>
      <c r="AB90" s="43"/>
      <c r="AC90" s="174"/>
      <c r="AD90" s="1"/>
      <c r="AE90" s="1"/>
      <c r="AF90" s="1"/>
      <c r="AG90" s="1"/>
    </row>
    <row r="91" spans="1:33" ht="18.75">
      <c r="A91" s="46"/>
      <c r="B91" s="118" t="s">
        <v>23</v>
      </c>
      <c r="C91" s="46"/>
      <c r="D91" s="46"/>
      <c r="E91" s="46"/>
      <c r="F91" s="46"/>
      <c r="G91" s="46"/>
      <c r="H91" s="46"/>
      <c r="I91" s="182">
        <f t="shared" ref="I91:L91" si="13">SUM(I89)</f>
        <v>4246.3680000000004</v>
      </c>
      <c r="J91" s="182">
        <f t="shared" si="13"/>
        <v>4246.3680000000004</v>
      </c>
      <c r="K91" s="182">
        <f t="shared" si="13"/>
        <v>4246.3680000000004</v>
      </c>
      <c r="L91" s="182">
        <f t="shared" si="13"/>
        <v>4246.3680000000004</v>
      </c>
      <c r="M91" s="46">
        <f>SUM(M90)</f>
        <v>0</v>
      </c>
      <c r="N91" s="46"/>
      <c r="O91" s="46">
        <f>SUM(O90)</f>
        <v>0</v>
      </c>
      <c r="P91" s="46"/>
      <c r="Q91" s="46"/>
      <c r="R91" s="46"/>
      <c r="S91" s="46"/>
      <c r="T91" s="46"/>
      <c r="U91" s="183"/>
      <c r="V91" s="183"/>
      <c r="W91" s="184"/>
      <c r="X91" s="184"/>
      <c r="Y91" s="184"/>
      <c r="Z91" s="184"/>
      <c r="AA91" s="46"/>
      <c r="AB91" s="46"/>
      <c r="AC91" s="46"/>
      <c r="AD91" s="1"/>
      <c r="AE91" s="1"/>
      <c r="AF91" s="1"/>
      <c r="AG91" s="1"/>
    </row>
    <row r="92" spans="1:33" ht="20.25" customHeight="1">
      <c r="A92" s="212"/>
      <c r="B92" s="213"/>
      <c r="C92" s="213"/>
      <c r="D92" s="213"/>
      <c r="E92" s="213"/>
      <c r="F92" s="213"/>
      <c r="G92" s="213"/>
      <c r="H92" s="213"/>
      <c r="I92" s="213"/>
      <c r="J92" s="213"/>
      <c r="K92" s="185"/>
      <c r="L92" s="186"/>
      <c r="M92" s="187"/>
      <c r="N92" s="187"/>
      <c r="O92" s="185"/>
      <c r="P92" s="188"/>
      <c r="Q92" s="189"/>
      <c r="R92" s="189"/>
      <c r="S92" s="189"/>
      <c r="T92" s="189"/>
      <c r="U92" s="189"/>
      <c r="V92" s="190"/>
      <c r="W92" s="190"/>
      <c r="X92" s="190"/>
      <c r="Y92" s="190"/>
      <c r="Z92" s="190"/>
      <c r="AA92" s="190"/>
      <c r="AB92" s="190"/>
      <c r="AC92" s="191"/>
      <c r="AD92" s="1"/>
      <c r="AE92" s="1"/>
      <c r="AF92" s="1"/>
      <c r="AG92" s="1"/>
    </row>
    <row r="93" spans="1:33" ht="20.25" customHeight="1">
      <c r="A93" s="192"/>
      <c r="B93" s="192"/>
      <c r="C93" s="192"/>
      <c r="D93" s="193"/>
      <c r="E93" s="194"/>
      <c r="F93" s="194"/>
      <c r="G93" s="194"/>
      <c r="H93" s="194"/>
      <c r="I93" s="195"/>
      <c r="J93" s="195"/>
      <c r="K93" s="195"/>
      <c r="L93" s="196"/>
      <c r="M93" s="197"/>
      <c r="N93" s="197"/>
      <c r="O93" s="195"/>
      <c r="P93" s="198"/>
      <c r="Q93" s="199"/>
      <c r="R93" s="199"/>
      <c r="S93" s="199"/>
      <c r="T93" s="199"/>
      <c r="U93" s="199"/>
      <c r="V93" s="195"/>
      <c r="W93" s="195"/>
      <c r="X93" s="195"/>
      <c r="Y93" s="195"/>
      <c r="Z93" s="195"/>
      <c r="AA93" s="195"/>
      <c r="AB93" s="195"/>
      <c r="AC93" s="199"/>
      <c r="AD93" s="1"/>
      <c r="AE93" s="1"/>
      <c r="AF93" s="1"/>
      <c r="AG93" s="1"/>
    </row>
    <row r="94" spans="1:33" ht="20.25" customHeight="1">
      <c r="A94" s="192"/>
      <c r="B94" s="192"/>
      <c r="C94" s="192"/>
      <c r="D94" s="193"/>
      <c r="E94" s="194"/>
      <c r="F94" s="194"/>
      <c r="G94" s="194"/>
      <c r="H94" s="194"/>
      <c r="I94" s="195"/>
      <c r="J94" s="195"/>
      <c r="K94" s="195"/>
      <c r="L94" s="196"/>
      <c r="M94" s="197"/>
      <c r="N94" s="197"/>
      <c r="O94" s="195"/>
      <c r="P94" s="198"/>
      <c r="Q94" s="199"/>
      <c r="R94" s="199"/>
      <c r="S94" s="199"/>
      <c r="T94" s="199"/>
      <c r="U94" s="199"/>
      <c r="V94" s="195"/>
      <c r="W94" s="195"/>
      <c r="X94" s="195"/>
      <c r="Y94" s="195"/>
      <c r="Z94" s="195"/>
      <c r="AA94" s="195"/>
      <c r="AB94" s="195"/>
      <c r="AC94" s="199"/>
      <c r="AD94" s="1"/>
      <c r="AE94" s="1"/>
      <c r="AF94" s="1"/>
      <c r="AG94" s="1"/>
    </row>
    <row r="95" spans="1:33" ht="20.25" customHeight="1">
      <c r="A95" s="214"/>
      <c r="B95" s="213"/>
      <c r="C95" s="213"/>
      <c r="D95" s="213"/>
      <c r="E95" s="194"/>
      <c r="F95" s="194"/>
      <c r="G95" s="194"/>
      <c r="H95" s="194"/>
      <c r="I95" s="195"/>
      <c r="J95" s="195"/>
      <c r="K95" s="195"/>
      <c r="L95" s="196"/>
      <c r="M95" s="197"/>
      <c r="N95" s="197"/>
      <c r="O95" s="195"/>
      <c r="P95" s="198"/>
      <c r="Q95" s="199"/>
      <c r="R95" s="199"/>
      <c r="S95" s="199"/>
      <c r="T95" s="199"/>
      <c r="U95" s="199"/>
      <c r="V95" s="195"/>
      <c r="W95" s="195"/>
      <c r="X95" s="195"/>
      <c r="Y95" s="195"/>
      <c r="Z95" s="195"/>
      <c r="AA95" s="195"/>
      <c r="AB95" s="195"/>
      <c r="AC95" s="199"/>
      <c r="AD95" s="1"/>
      <c r="AE95" s="1"/>
      <c r="AF95" s="1"/>
      <c r="AG95" s="1"/>
    </row>
    <row r="96" spans="1:33" ht="20.25" customHeight="1">
      <c r="A96" s="192"/>
      <c r="B96" s="192"/>
      <c r="C96" s="192"/>
      <c r="D96" s="193"/>
      <c r="E96" s="194"/>
      <c r="F96" s="194"/>
      <c r="G96" s="194"/>
      <c r="H96" s="194"/>
      <c r="I96" s="195"/>
      <c r="J96" s="195"/>
      <c r="K96" s="195"/>
      <c r="L96" s="196"/>
      <c r="M96" s="197"/>
      <c r="N96" s="197"/>
      <c r="O96" s="195"/>
      <c r="P96" s="198"/>
      <c r="Q96" s="199"/>
      <c r="R96" s="199"/>
      <c r="S96" s="199"/>
      <c r="T96" s="199"/>
      <c r="U96" s="199"/>
      <c r="V96" s="195"/>
      <c r="W96" s="195"/>
      <c r="X96" s="195"/>
      <c r="Y96" s="195"/>
      <c r="Z96" s="195"/>
      <c r="AA96" s="195"/>
      <c r="AB96" s="195"/>
      <c r="AC96" s="199"/>
      <c r="AD96" s="1"/>
      <c r="AE96" s="1"/>
      <c r="AF96" s="1"/>
      <c r="AG96" s="1"/>
    </row>
    <row r="97" spans="1:33" ht="20.25" customHeight="1">
      <c r="A97" s="192"/>
      <c r="B97" s="192"/>
      <c r="C97" s="192"/>
      <c r="D97" s="193"/>
      <c r="E97" s="194"/>
      <c r="F97" s="194"/>
      <c r="G97" s="194"/>
      <c r="H97" s="194"/>
      <c r="I97" s="195"/>
      <c r="J97" s="195"/>
      <c r="K97" s="195"/>
      <c r="L97" s="196"/>
      <c r="M97" s="197"/>
      <c r="N97" s="197"/>
      <c r="O97" s="195"/>
      <c r="P97" s="198"/>
      <c r="Q97" s="199"/>
      <c r="R97" s="199"/>
      <c r="S97" s="199"/>
      <c r="T97" s="199"/>
      <c r="U97" s="199"/>
      <c r="V97" s="195"/>
      <c r="W97" s="195"/>
      <c r="X97" s="195"/>
      <c r="Y97" s="195"/>
      <c r="Z97" s="195"/>
      <c r="AA97" s="195"/>
      <c r="AB97" s="195"/>
      <c r="AC97" s="199"/>
      <c r="AD97" s="1"/>
      <c r="AE97" s="1"/>
      <c r="AF97" s="1"/>
      <c r="AG97" s="1"/>
    </row>
    <row r="98" spans="1:33" ht="20.25" customHeight="1">
      <c r="A98" s="192"/>
      <c r="B98" s="192"/>
      <c r="C98" s="192"/>
      <c r="D98" s="193"/>
      <c r="E98" s="194"/>
      <c r="F98" s="194"/>
      <c r="G98" s="194"/>
      <c r="H98" s="194"/>
      <c r="I98" s="195"/>
      <c r="J98" s="195"/>
      <c r="K98" s="195"/>
      <c r="L98" s="195"/>
      <c r="M98" s="197"/>
      <c r="N98" s="197"/>
      <c r="O98" s="195"/>
      <c r="P98" s="198"/>
      <c r="Q98" s="199"/>
      <c r="R98" s="199"/>
      <c r="S98" s="199"/>
      <c r="T98" s="199"/>
      <c r="U98" s="199"/>
      <c r="V98" s="195"/>
      <c r="W98" s="195"/>
      <c r="X98" s="195"/>
      <c r="Y98" s="195"/>
      <c r="Z98" s="195"/>
      <c r="AA98" s="195"/>
      <c r="AB98" s="195"/>
      <c r="AC98" s="199"/>
      <c r="AD98" s="1"/>
      <c r="AE98" s="1"/>
      <c r="AF98" s="1"/>
      <c r="AG98" s="1"/>
    </row>
    <row r="99" spans="1:33" ht="20.25" customHeight="1">
      <c r="A99" s="192"/>
      <c r="B99" s="192"/>
      <c r="C99" s="192"/>
      <c r="D99" s="193"/>
      <c r="E99" s="194"/>
      <c r="F99" s="194"/>
      <c r="G99" s="194"/>
      <c r="H99" s="194"/>
      <c r="I99" s="195"/>
      <c r="J99" s="195"/>
      <c r="K99" s="195"/>
      <c r="L99" s="195"/>
      <c r="M99" s="197"/>
      <c r="N99" s="197"/>
      <c r="O99" s="195"/>
      <c r="P99" s="198"/>
      <c r="Q99" s="199"/>
      <c r="R99" s="199"/>
      <c r="S99" s="199"/>
      <c r="T99" s="199"/>
      <c r="U99" s="199"/>
      <c r="V99" s="195"/>
      <c r="W99" s="195"/>
      <c r="X99" s="195"/>
      <c r="Y99" s="195"/>
      <c r="Z99" s="195"/>
      <c r="AA99" s="195"/>
      <c r="AB99" s="195"/>
      <c r="AC99" s="199"/>
      <c r="AD99" s="1"/>
      <c r="AE99" s="1"/>
      <c r="AF99" s="1"/>
      <c r="AG99" s="1"/>
    </row>
    <row r="100" spans="1:33" ht="20.25" customHeight="1">
      <c r="A100" s="192"/>
      <c r="B100" s="192"/>
      <c r="C100" s="192"/>
      <c r="D100" s="193"/>
      <c r="E100" s="194"/>
      <c r="F100" s="194"/>
      <c r="G100" s="194"/>
      <c r="H100" s="194"/>
      <c r="I100" s="195"/>
      <c r="J100" s="195"/>
      <c r="K100" s="195"/>
      <c r="L100" s="195"/>
      <c r="M100" s="197"/>
      <c r="N100" s="197"/>
      <c r="O100" s="195"/>
      <c r="P100" s="198"/>
      <c r="Q100" s="199"/>
      <c r="R100" s="199"/>
      <c r="S100" s="199"/>
      <c r="T100" s="199"/>
      <c r="U100" s="199"/>
      <c r="V100" s="195"/>
      <c r="W100" s="195"/>
      <c r="X100" s="195"/>
      <c r="Y100" s="195"/>
      <c r="Z100" s="195"/>
      <c r="AA100" s="195"/>
      <c r="AB100" s="195"/>
      <c r="AC100" s="199"/>
      <c r="AD100" s="1"/>
      <c r="AE100" s="1"/>
      <c r="AF100" s="1"/>
      <c r="AG100" s="1"/>
    </row>
  </sheetData>
  <autoFilter ref="A6:AG56" xr:uid="{00000000-0009-0000-0000-000000000000}"/>
  <mergeCells count="36">
    <mergeCell ref="A1:AC1"/>
    <mergeCell ref="A2:A5"/>
    <mergeCell ref="B2:B5"/>
    <mergeCell ref="C2:C5"/>
    <mergeCell ref="D2:D5"/>
    <mergeCell ref="E2:E5"/>
    <mergeCell ref="F2:F5"/>
    <mergeCell ref="T2:T5"/>
    <mergeCell ref="R3:R5"/>
    <mergeCell ref="I2:J2"/>
    <mergeCell ref="AC2:AC5"/>
    <mergeCell ref="I3:I5"/>
    <mergeCell ref="K2:O2"/>
    <mergeCell ref="U2:U5"/>
    <mergeCell ref="G2:G5"/>
    <mergeCell ref="H2:H5"/>
    <mergeCell ref="N4:O4"/>
    <mergeCell ref="P2:P5"/>
    <mergeCell ref="A92:J92"/>
    <mergeCell ref="A95:D95"/>
    <mergeCell ref="K3:K5"/>
    <mergeCell ref="L4:L5"/>
    <mergeCell ref="M4:M5"/>
    <mergeCell ref="J3:J5"/>
    <mergeCell ref="L3:O3"/>
    <mergeCell ref="V2:V5"/>
    <mergeCell ref="W2:W5"/>
    <mergeCell ref="Y2:Y5"/>
    <mergeCell ref="AA2:AB2"/>
    <mergeCell ref="Q3:Q5"/>
    <mergeCell ref="Q2:R2"/>
    <mergeCell ref="S2:S5"/>
    <mergeCell ref="AB3:AB5"/>
    <mergeCell ref="X3:X5"/>
    <mergeCell ref="Z3:Z5"/>
    <mergeCell ref="AA3:AA5"/>
  </mergeCells>
  <printOptions horizontalCentered="1"/>
  <pageMargins left="0" right="0" top="0" bottom="1.9685039370078741"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ФОНД 2023 ред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Подюк Юлія Вікторівна</cp:lastModifiedBy>
  <cp:lastPrinted>2023-08-01T14:26:55Z</cp:lastPrinted>
  <dcterms:created xsi:type="dcterms:W3CDTF">2020-02-19T16:04:40Z</dcterms:created>
  <dcterms:modified xsi:type="dcterms:W3CDTF">2023-08-14T15:08:19Z</dcterms:modified>
</cp:coreProperties>
</file>