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2023\ФОНД ЛІКВІДАЦІЇ\ЗАСІДАННЯ МРГ №3\ПРОТОКОЛ\Нова папка\"/>
    </mc:Choice>
  </mc:AlternateContent>
  <xr:revisionPtr revIDLastSave="0" documentId="13_ncr:1_{C4146129-B935-4240-9E05-48D91A96BC07}" xr6:coauthVersionLast="47" xr6:coauthVersionMax="47" xr10:uidLastSave="{00000000-0000-0000-0000-000000000000}"/>
  <bookViews>
    <workbookView xWindow="-120" yWindow="-120" windowWidth="29040" windowHeight="15840" xr2:uid="{00000000-000D-0000-FFFF-FFFF00000000}"/>
  </bookViews>
  <sheets>
    <sheet name="ФОНД 2023 " sheetId="1" r:id="rId1"/>
  </sheets>
  <definedNames>
    <definedName name="_xlnm._FilterDatabase" localSheetId="0" hidden="1">'ФОНД 2023 '!$A$7:$AC$30</definedName>
  </definedNames>
  <calcPr calcId="181029"/>
  <extLst>
    <ext uri="GoogleSheetsCustomDataVersion2">
      <go:sheetsCustomData xmlns:go="http://customooxmlschemas.google.com/" r:id="rId5" roundtripDataChecksum="OsrvQTa7vekjr/e3nmZ3JMg+uLwPo1ygfxlW/nsVYEE="/>
    </ext>
  </extLst>
</workbook>
</file>

<file path=xl/calcChain.xml><?xml version="1.0" encoding="utf-8"?>
<calcChain xmlns="http://schemas.openxmlformats.org/spreadsheetml/2006/main">
  <c r="O31" i="1" l="1"/>
  <c r="M31" i="1"/>
  <c r="L31" i="1"/>
  <c r="K31" i="1"/>
  <c r="J31" i="1"/>
  <c r="I31" i="1"/>
  <c r="K30" i="1"/>
  <c r="J28" i="1"/>
  <c r="J27" i="1"/>
  <c r="J26" i="1"/>
  <c r="J25" i="1"/>
  <c r="J24" i="1"/>
  <c r="J23" i="1"/>
  <c r="K22" i="1"/>
  <c r="J22" i="1" s="1"/>
  <c r="K21" i="1"/>
  <c r="J21" i="1"/>
  <c r="K20" i="1"/>
  <c r="J20" i="1" s="1"/>
  <c r="K19" i="1"/>
  <c r="K18" i="1"/>
  <c r="K17" i="1"/>
  <c r="K16" i="1"/>
  <c r="K15" i="1"/>
  <c r="K14" i="1"/>
  <c r="K13" i="1"/>
  <c r="O9" i="1"/>
  <c r="M9" i="1"/>
  <c r="M8" i="1" s="1"/>
  <c r="L9" i="1"/>
  <c r="L8" i="1" s="1"/>
  <c r="I9" i="1"/>
  <c r="I8" i="1" s="1"/>
  <c r="O8" i="1" l="1"/>
  <c r="K9" i="1"/>
  <c r="K8" i="1" s="1"/>
  <c r="J9" i="1"/>
  <c r="J8" i="1" s="1"/>
</calcChain>
</file>

<file path=xl/sharedStrings.xml><?xml version="1.0" encoding="utf-8"?>
<sst xmlns="http://schemas.openxmlformats.org/spreadsheetml/2006/main" count="265" uniqueCount="156">
  <si>
    <t xml:space="preserve"> Перелік проєктів (об’єктів, заходів), на які пропонується виділити кошти Фонду ліквідації наслідків збройної агресії за результатами пріоритизації </t>
  </si>
  <si>
    <t>№ п/п</t>
  </si>
  <si>
    <t>Назва проєкту (об’єкту, заходу), який запропоновано реалізовувати за рахунок коштів Фонду</t>
  </si>
  <si>
    <t>Назва територіальної громади</t>
  </si>
  <si>
    <t>Назва населеного пункту</t>
  </si>
  <si>
    <t>Період реалізації (рік початку і закінчення)</t>
  </si>
  <si>
    <t>Результатив-ність (для проектів будівництва, потужність, відповідних одиниць)</t>
  </si>
  <si>
    <t>Вид робіт (нове будівництво, реконструкція, реставрація, капітальний ремонт), 
поточний ремонт (для житлових будівель)</t>
  </si>
  <si>
    <r>
      <rPr>
        <b/>
        <sz val="14"/>
        <color theme="1"/>
        <rFont val="Times New Roman"/>
        <family val="1"/>
        <charset val="204"/>
      </rPr>
      <t>Пропозиції щодо головного розпорядника бюджетних коштів</t>
    </r>
    <r>
      <rPr>
        <sz val="14"/>
        <color theme="1"/>
        <rFont val="Times New Roman"/>
        <family val="1"/>
        <charset val="204"/>
      </rPr>
      <t xml:space="preserve">, якому виділяються кошти Фонду  </t>
    </r>
  </si>
  <si>
    <t>Кошторисна вартість/орієнтовна кошторисна вартість об’єкта,
тис. гривень</t>
  </si>
  <si>
    <t>Обсяг фінансування у 2023 році, тис. гривень</t>
  </si>
  <si>
    <t>Форма власності</t>
  </si>
  <si>
    <t>Заповнюється для проєктів будівництва</t>
  </si>
  <si>
    <t xml:space="preserve">Напрям використання коштів Фонду, відповідно до Порядку використання коштів Фонду (постанова КМУ від 10.02.2023 № 118 із змінами), № та назва    </t>
  </si>
  <si>
    <t>Чи було пошкоджено\зруйновано об’єкт внаслідок військової агресії рф (так, ні)</t>
  </si>
  <si>
    <t>У разі відповіді "Так" у графі 19,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</si>
  <si>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 xml:space="preserve"> ID проєкту в Єдиній цифровій інтегрованій інформаційно-аналітичній системі управління процесом відбудови інфраструктури </t>
  </si>
  <si>
    <t>Затвреджено програму комплексного відновлення області (відповідно до постанови КМУ від 14.10.2022 № 1159)
(так/ні)</t>
  </si>
  <si>
    <t>У разі відповіді "Так" у графі 22</t>
  </si>
  <si>
    <t>Затвреджено  програму комплексного відновлення території територіальної громади (її частини), (відповідно до постанови КМУ від 14.10.2022 № 1159)
(так/ні)</t>
  </si>
  <si>
    <t>У разі відповіді "Так" у графі 24</t>
  </si>
  <si>
    <t>Соціальна складова проєкту</t>
  </si>
  <si>
    <t>Примітка</t>
  </si>
  <si>
    <t>Усього</t>
  </si>
  <si>
    <t>Залишок на 01.01.23</t>
  </si>
  <si>
    <t>у тому числі</t>
  </si>
  <si>
    <t>Найменування експертної організації, дата, № експертизи (у разі наявності)</t>
  </si>
  <si>
    <t>Рішення щодо затвердження проекту будівництва</t>
  </si>
  <si>
    <t xml:space="preserve">Вказати номер проєкту (об’єкту, заходу) у плані  виконання програми комплексного відновлення області </t>
  </si>
  <si>
    <t xml:space="preserve">Вказати номер проєкту (об’єкту, заходу) у плані  програми комплексного відновлення території територіальної громади (її частини) </t>
  </si>
  <si>
    <t>Кількість осіб, які користува-тимуться послугою</t>
  </si>
  <si>
    <t>у тому числі ВПО</t>
  </si>
  <si>
    <t xml:space="preserve">коштів Фонду </t>
  </si>
  <si>
    <t>коштів місцевого бюджету</t>
  </si>
  <si>
    <t>інших джерел</t>
  </si>
  <si>
    <t>назва джерела (програми)</t>
  </si>
  <si>
    <t>обсяг фінансування</t>
  </si>
  <si>
    <t>РАЗОМ</t>
  </si>
  <si>
    <t>х</t>
  </si>
  <si>
    <t>Харківська область</t>
  </si>
  <si>
    <t>Проєкти будівництва</t>
  </si>
  <si>
    <t>ЖИТЛОВІ БУДІВЛІ</t>
  </si>
  <si>
    <t>1.1.</t>
  </si>
  <si>
    <t>Багатоквартирні житлові будинки</t>
  </si>
  <si>
    <t>Аварійно-відновлювальні  роботи (капітальний ремонт) багатоквартирного житлового будинку за адресою: вул. Шкільна, 1 в с. Мілова Міловського старостинського округу Балаклійської територіальної громади Ізюмського району Харківської області</t>
  </si>
  <si>
    <t>Балаклійська</t>
  </si>
  <si>
    <t>с. Мілова</t>
  </si>
  <si>
    <t>2023-2024</t>
  </si>
  <si>
    <t>1719,3 м. кв.</t>
  </si>
  <si>
    <t>капітальний ремонт</t>
  </si>
  <si>
    <t>Балаклійська міська військова адміністрація</t>
  </si>
  <si>
    <t>Комунальна</t>
  </si>
  <si>
    <t>п.п.8 п. 2 відновлення пошкоджених об'єктів житлового (у тому числі будинки дачні та садові) та громадського призначення</t>
  </si>
  <si>
    <t>так</t>
  </si>
  <si>
    <t>ОНМ-29.06.2023-144523</t>
  </si>
  <si>
    <t>BR-2/6/23- 04058628-7366</t>
  </si>
  <si>
    <t xml:space="preserve">Аварійно-відновлювальні  роботи (капітальний ремонт) багатоквартирного житлового будинку за адресою: вул. Шкільна, 2 в с. Мілова Міловського старостинського округу Балаклійської територіальної громади Ізюмського району Харківської області </t>
  </si>
  <si>
    <t>2086,5 м.кв</t>
  </si>
  <si>
    <t xml:space="preserve">Балаклійська міська військова адміністрація </t>
  </si>
  <si>
    <t>ОНМ-30.06.2023-146445</t>
  </si>
  <si>
    <t>BR-2/6/23- 04058628-7367</t>
  </si>
  <si>
    <t xml:space="preserve">Аварійно-відновлювальні  роботи (капітальний ремонт) багатоквартирного житлового будинку за адресою: вул. Шкільна, 4 в с. Мілова Міловського старостинського округу Балаклійської територіальної громади Ізюмського району Харківської області </t>
  </si>
  <si>
    <t>2434,1 м кв.</t>
  </si>
  <si>
    <t>Балаклійська міська військова адміністрація Ізюмського району Харківської області</t>
  </si>
  <si>
    <t>ОНМ-30.06.2023-146447</t>
  </si>
  <si>
    <t>BR-2/6/23- 04058628-7368</t>
  </si>
  <si>
    <t xml:space="preserve">Аварійно-відновлювальні  роботи (капітальний ремонт) багатоквартирного житлового будинку за адресою: вул. Шкільна, 6 в с. Мілова Міловського старостинського округу Балаклійської територіальної громади Ізюмського району Харківської області </t>
  </si>
  <si>
    <t>2504,1 м кв.</t>
  </si>
  <si>
    <t>ОНМ-30.06.2023-146451</t>
  </si>
  <si>
    <t>BR-2/6/23- 04058628-7369</t>
  </si>
  <si>
    <t>Аварійно-відновлювальні  роботи (капітальний ремонт) багатоквартирного житлового будинку за адресою: вул. Арсенальна, 7 в м. Балаклія  Ізюмського району Харківської області</t>
  </si>
  <si>
    <t>м. Балаклія</t>
  </si>
  <si>
    <t>835,6 м кв.</t>
  </si>
  <si>
    <t>ОНМ-22.05.2023-92091</t>
  </si>
  <si>
    <t xml:space="preserve">BR-4/6/23- 04058628-7401 </t>
  </si>
  <si>
    <t>Аварійно-відновлювальні  роботи (капітальний ремонт) багатоквартирного житлового будинку за адресою: вул. Арсенальна, 27 в м. Балаклія  Ізюмського району Харківської області</t>
  </si>
  <si>
    <t>3474,8 м кв.</t>
  </si>
  <si>
    <t>BR-4/6/23- 04058628-7402</t>
  </si>
  <si>
    <t>Аварійно-відновлювальні  роботи (капітальний ремонт) багатоквартирного житлового будинку за адресою: вул. Арсенальна, 28 в м. Балаклія  Ізюмського району Харківської області</t>
  </si>
  <si>
    <t>3474,8 м. кв.</t>
  </si>
  <si>
    <t>ОНМ-25.05.2023-97765</t>
  </si>
  <si>
    <t xml:space="preserve">BR-4/6/23- 04058628-7403 </t>
  </si>
  <si>
    <t>Аварійно-відновлювальні роботи (капітальний ремонт) багатоквартирного житлового будинку за адресою:Харківська область, Ізюмський район, м.Ізюм, вул.Степана Бандери,2</t>
  </si>
  <si>
    <t xml:space="preserve">Ізюмська 
</t>
  </si>
  <si>
    <t>місто Ізюм</t>
  </si>
  <si>
    <t>6118,6 м.кв.</t>
  </si>
  <si>
    <t>Ізюмська міська рада</t>
  </si>
  <si>
    <t>комунальна</t>
  </si>
  <si>
    <t>ОНМ-13.06.2023-123867</t>
  </si>
  <si>
    <t>BR-4/6/23-26201641-7387</t>
  </si>
  <si>
    <t>ні</t>
  </si>
  <si>
    <t>Аварійно - відновлювальні роботи (капітальний ремонт) багатоквартирного житлового будинку за дресою:Харківська область, Ізюмський район, м.Ізюм, вул. Покровська,36</t>
  </si>
  <si>
    <t xml:space="preserve">Ізюмська </t>
  </si>
  <si>
    <t>3434 м.кв.</t>
  </si>
  <si>
    <t>ОНМ-04.05.2023-67491</t>
  </si>
  <si>
    <t>BR-4/6/23-26201641-7394</t>
  </si>
  <si>
    <t>Аварійно - відновлювальні роботи (капітальний ремонт) багатоквартирного житлового будинку за дресою:Харківська область, Ізюмський район, м.Ізюм, вул. Васильківського,2</t>
  </si>
  <si>
    <t xml:space="preserve">Ізюмська
</t>
  </si>
  <si>
    <t>2853,9м.кв.</t>
  </si>
  <si>
    <t>ОНМ-04.07.2023-149182</t>
  </si>
  <si>
    <t>BR-4/6/23-26201641-7397</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</si>
  <si>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12</t>
  </si>
  <si>
    <t>Ізюмська</t>
  </si>
  <si>
    <t>м. Ізюм</t>
  </si>
  <si>
    <t>1584м.кв</t>
  </si>
  <si>
    <t>Харківська обласна військова адміністрація</t>
  </si>
  <si>
    <t>ОНМ-30.06.2023-146081</t>
  </si>
  <si>
    <t>BR-25/6/23-04014080-8415</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</si>
  <si>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3</t>
  </si>
  <si>
    <t>2170м.кв</t>
  </si>
  <si>
    <t>ОНМ-30.06.2023-145916</t>
  </si>
  <si>
    <t>BR-25/6/23-04014080-8416</t>
  </si>
  <si>
    <t>Аварійно-відновлювальні роботи (капітальний ремонт) багатоквартирного житлового будинку за адресою: Харківська область, Ізюмський район, м. Ізюм, вул. Гоголя, 1</t>
  </si>
  <si>
    <t>5760м.кв</t>
  </si>
  <si>
    <t>ОНМ-30.06.2023-145892</t>
  </si>
  <si>
    <t>BR-25/6/23-04014080-8417</t>
  </si>
  <si>
    <t>Аварійно - відновлювальні роботи (капітальний ремонт) багатоквартирного житлового будинку за адресою:Харківська область, Харківський район, с. Руська Лозова, вул. ХПФ, 1</t>
  </si>
  <si>
    <t>Дергачівська</t>
  </si>
  <si>
    <t>с. Руська Лозова</t>
  </si>
  <si>
    <t>797м.кв</t>
  </si>
  <si>
    <t>ОНМ-07.06.2023-115923</t>
  </si>
  <si>
    <t>BR-25/6/23-04014080-8420</t>
  </si>
  <si>
    <t> Аварійно - відновлювальні роботи (капітальний ремонт) багатоквартирного житлового будинку за адресою:Харківська область, Харківський район, с. Руська Лозова, вул. ХПФ, 2</t>
  </si>
  <si>
    <t>469м.кв</t>
  </si>
  <si>
    <t>ОНМ-07.06.2023-115960</t>
  </si>
  <si>
    <t>BR-25/6/23-04014080-8421</t>
  </si>
  <si>
    <t>Аварійно - відновлювальні роботи (капітальний ремонт) багатоквартирного житлового будинку за адресою:Харківська область, Харківський район, с. Руська Лозова, вул. ХПФ, 4</t>
  </si>
  <si>
    <t>798м.кв</t>
  </si>
  <si>
    <t>ОНМ-07.06.2023-115986</t>
  </si>
  <si>
    <t>BR-25/6/23-04014080-8423</t>
  </si>
  <si>
    <t>ОБ’ЄКТИ ІНФРАСТРУКТУРИ  (надання послуг з водопостачання, водовідведення, виробництва теплової енергії, теплопостачання, електропостачання)</t>
  </si>
  <si>
    <t>"Реконструкція водоводу д=600 мм у дві нитки від врізної камери магістрального водоводу Кочеток-Харків по вул. Мухіна до розподільчої камери на пров. Зачуговському в м. Чугуїв Харківської області. Коригування 2 (аварійно-відновлювальні роботи)"</t>
  </si>
  <si>
    <t>Чугуївська міська рада</t>
  </si>
  <si>
    <t>м. Чугуїв</t>
  </si>
  <si>
    <t>1827,5 м водопроводу</t>
  </si>
  <si>
    <t>Реконструкція</t>
  </si>
  <si>
    <t xml:space="preserve"> Харківська обласна військова адміністрація</t>
  </si>
  <si>
    <t>ВОКУ "Служба технічного нагляду за обєктами житлово-комунального господарства" від 22.11.2022 № 04-07-0242</t>
  </si>
  <si>
    <t>наказ від 15.12.2022 № 82</t>
  </si>
  <si>
    <t>2. будівництво об’єктів інфраструктури, зокрема пов’язаних з наданням послуг з водопостачання, водовідведення, виробництва теплової енергії, теплопостачання, електропостачання</t>
  </si>
  <si>
    <t>ОНМ-08.05.2023-71496</t>
  </si>
  <si>
    <t>RE-6/4/23-23912956-5067</t>
  </si>
  <si>
    <t>32,8 тис. громадян</t>
  </si>
  <si>
    <t>7,3 тис. громадян</t>
  </si>
  <si>
    <t>Донецька область</t>
  </si>
  <si>
    <t>ГРОМАДСЬКІ БУДІВЛІ</t>
  </si>
  <si>
    <t>Капітальний ремонт споруди цивільного захисту (ПРУ №17644) дошкільного навчального закладу №34 "Вуглик" відділу освіти Добропільської міської ради, розташованого за адресою: м. Добропілля, м-н Молодіжний, 40</t>
  </si>
  <si>
    <t>Добропільська міська територіальна громада (UA14160070000097326)</t>
  </si>
  <si>
    <t>м. Добропілля</t>
  </si>
  <si>
    <t>Загальна площа ПРУ: 639,43 м.кв, місткість укриття: 209 осіб</t>
  </si>
  <si>
    <t>Добропільська міська військова адміністрація (бюджет Добропільської міської територіальної громади)</t>
  </si>
  <si>
    <t>ТОВ «Центр комплексних експертизпроектів», 14 червня 2023 року, № 345/КЕ/2023</t>
  </si>
  <si>
    <t>Наказ відділу освіти Добропільської міської ради № 26 від 26 червня 2023 року</t>
  </si>
  <si>
    <t>п.2, п.п.1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</si>
  <si>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BR-20/6/23-44836120-8334</t>
  </si>
  <si>
    <t>Додаток до протоколу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</si>
</sst>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22">
    <font>
      <sz val="11"/>
      <color rgb="FF000000"/>
      <name val="Calibri"/>
      <scheme val="minor"/>
    </font>
    <font>
      <b/>
      <sz val="26"/>
      <color theme="1"/>
      <name val="Times New Roman"/>
      <family val="1"/>
      <charset val="204"/>
    </font>
    <font>
      <sz val="12"/>
      <color theme="1"/>
      <name val="Times New Roman"/>
      <family val="1"/>
      <charset val="204"/>
    </font>
    <font>
      <sz val="14"/>
      <color theme="1"/>
      <name val="Times New Roman"/>
      <family val="1"/>
      <charset val="204"/>
    </font>
    <font>
      <sz val="11"/>
      <name val="Calibri"/>
      <family val="2"/>
      <charset val="204"/>
    </font>
    <font>
      <sz val="16"/>
      <color theme="1"/>
      <name val="Times New Roman"/>
      <family val="1"/>
      <charset val="204"/>
    </font>
    <font>
      <sz val="11"/>
      <color theme="1"/>
      <name val="Times New Roman"/>
      <family val="1"/>
      <charset val="204"/>
    </font>
    <font>
      <b/>
      <sz val="18"/>
      <color theme="1"/>
      <name val="Times New Roman"/>
      <family val="1"/>
      <charset val="204"/>
    </font>
    <font>
      <b/>
      <sz val="10"/>
      <color theme="1"/>
      <name val="Times New Roman"/>
      <family val="1"/>
      <charset val="204"/>
    </font>
    <font>
      <b/>
      <sz val="14"/>
      <color theme="1"/>
      <name val="Times New Roman"/>
      <family val="1"/>
      <charset val="204"/>
    </font>
    <font>
      <b/>
      <sz val="15"/>
      <color theme="1"/>
      <name val="Times New Roman"/>
      <family val="1"/>
      <charset val="204"/>
    </font>
    <font>
      <sz val="10"/>
      <color theme="1"/>
      <name val="Times New Roman"/>
      <family val="1"/>
      <charset val="204"/>
    </font>
    <font>
      <b/>
      <sz val="16"/>
      <color theme="1"/>
      <name val="Times New Roman"/>
      <family val="1"/>
      <charset val="204"/>
    </font>
    <font>
      <sz val="15"/>
      <color theme="1"/>
      <name val="Times New Roman"/>
      <family val="1"/>
      <charset val="204"/>
    </font>
    <font>
      <sz val="10"/>
      <color theme="1"/>
      <name val="Arimo"/>
    </font>
    <font>
      <sz val="15"/>
      <color theme="1"/>
      <name val="Arimo"/>
    </font>
    <font>
      <sz val="12"/>
      <color rgb="FF000000"/>
      <name val="Times New Roman"/>
      <family val="1"/>
      <charset val="204"/>
    </font>
    <font>
      <sz val="14"/>
      <color rgb="FF000000"/>
      <name val="Times New Roman"/>
      <family val="1"/>
      <charset val="204"/>
    </font>
    <font>
      <sz val="12"/>
      <color rgb="FF333333"/>
      <name val="Times New Roman"/>
      <family val="1"/>
      <charset val="204"/>
    </font>
    <font>
      <sz val="17"/>
      <color theme="1"/>
      <name val="Times New Roman"/>
      <family val="1"/>
      <charset val="204"/>
    </font>
    <font>
      <sz val="16"/>
      <color theme="1"/>
      <name val="Arimo"/>
    </font>
    <font>
      <sz val="22"/>
      <color rgb="FF000000"/>
      <name val="Calibri"/>
      <family val="2"/>
      <charset val="204"/>
      <scheme val="minor"/>
    </font>
  </fonts>
  <fills count="5">
    <fill>
      <patternFill patternType="none"/>
    </fill>
    <fill>
      <patternFill patternType="gray125"/>
    </fill>
    <fill>
      <patternFill patternType="solid">
        <fgColor theme="8"/>
        <bgColor theme="8"/>
      </patternFill>
    </fill>
    <fill>
      <patternFill patternType="solid">
        <fgColor rgb="FFFFFF00"/>
        <bgColor rgb="FFFFFF00"/>
      </patternFill>
    </fill>
    <fill>
      <patternFill patternType="solid">
        <fgColor rgb="FF92D050"/>
        <bgColor rgb="FF92D05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01">
    <xf numFmtId="0" fontId="0" fillId="0" borderId="0" xfId="0"/>
    <xf numFmtId="0" fontId="3"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xf>
    <xf numFmtId="165" fontId="7" fillId="2" borderId="5"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9" fillId="3"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165" fontId="10" fillId="3" borderId="5" xfId="0" applyNumberFormat="1" applyFont="1" applyFill="1" applyBorder="1" applyAlignment="1">
      <alignment horizontal="center" vertical="center"/>
    </xf>
    <xf numFmtId="0" fontId="9" fillId="3" borderId="5" xfId="0" applyFont="1" applyFill="1" applyBorder="1" applyAlignment="1">
      <alignment horizontal="center" vertical="center" textRotation="90"/>
    </xf>
    <xf numFmtId="165" fontId="8" fillId="3" borderId="5" xfId="0" applyNumberFormat="1" applyFont="1" applyFill="1" applyBorder="1" applyAlignment="1">
      <alignment horizontal="center" vertical="center"/>
    </xf>
    <xf numFmtId="2" fontId="11" fillId="4" borderId="5"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13" fillId="4" borderId="5" xfId="0" applyFont="1" applyFill="1" applyBorder="1" applyAlignment="1">
      <alignment horizontal="left" wrapText="1"/>
    </xf>
    <xf numFmtId="0" fontId="14" fillId="4" borderId="5" xfId="0" applyFont="1" applyFill="1" applyBorder="1" applyAlignment="1">
      <alignment wrapText="1"/>
    </xf>
    <xf numFmtId="0" fontId="15" fillId="4" borderId="5" xfId="0" applyFont="1" applyFill="1" applyBorder="1"/>
    <xf numFmtId="165" fontId="10" fillId="4" borderId="5" xfId="0" applyNumberFormat="1" applyFont="1" applyFill="1" applyBorder="1" applyAlignment="1">
      <alignment horizontal="center" vertical="center"/>
    </xf>
    <xf numFmtId="165" fontId="15" fillId="4" borderId="5" xfId="0" applyNumberFormat="1" applyFont="1" applyFill="1" applyBorder="1"/>
    <xf numFmtId="0" fontId="14" fillId="4" borderId="5" xfId="0" applyFont="1" applyFill="1" applyBorder="1" applyAlignment="1">
      <alignment horizontal="center" vertical="center" textRotation="90"/>
    </xf>
    <xf numFmtId="0" fontId="14" fillId="4" borderId="5" xfId="0" applyFont="1" applyFill="1" applyBorder="1"/>
    <xf numFmtId="0" fontId="14" fillId="0" borderId="5" xfId="0" applyFont="1" applyBorder="1"/>
    <xf numFmtId="1" fontId="3" fillId="4" borderId="5" xfId="0" applyNumberFormat="1" applyFont="1" applyFill="1" applyBorder="1" applyAlignment="1">
      <alignment horizontal="center" vertical="center"/>
    </xf>
    <xf numFmtId="0" fontId="12" fillId="4" borderId="5" xfId="0" applyFont="1" applyFill="1" applyBorder="1" applyAlignment="1">
      <alignment horizontal="left" vertical="center"/>
    </xf>
    <xf numFmtId="0" fontId="3" fillId="4" borderId="5"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165" fontId="12" fillId="4" borderId="5" xfId="0" applyNumberFormat="1" applyFont="1" applyFill="1" applyBorder="1" applyAlignment="1">
      <alignment horizontal="center" vertical="center"/>
    </xf>
    <xf numFmtId="164" fontId="13" fillId="4" borderId="5"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2" fillId="4" borderId="5" xfId="0" applyFont="1" applyFill="1" applyBorder="1" applyAlignment="1">
      <alignment horizontal="center" vertical="center" textRotation="90" wrapText="1"/>
    </xf>
    <xf numFmtId="165" fontId="2" fillId="4" borderId="5" xfId="0" applyNumberFormat="1"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0" borderId="5" xfId="0" applyFont="1" applyBorder="1" applyAlignment="1">
      <alignment horizontal="left" vertical="center" wrapText="1"/>
    </xf>
    <xf numFmtId="0" fontId="3" fillId="4" borderId="5" xfId="0" applyFont="1" applyFill="1" applyBorder="1" applyAlignment="1">
      <alignment horizontal="center" vertical="center" wrapText="1"/>
    </xf>
    <xf numFmtId="2" fontId="3" fillId="4" borderId="5" xfId="0" applyNumberFormat="1" applyFont="1" applyFill="1" applyBorder="1" applyAlignment="1">
      <alignment horizontal="center" vertical="center"/>
    </xf>
    <xf numFmtId="0" fontId="3" fillId="4" borderId="5" xfId="0" applyFont="1" applyFill="1" applyBorder="1" applyAlignment="1">
      <alignment horizontal="left"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xf>
    <xf numFmtId="164" fontId="14" fillId="0" borderId="5" xfId="0" applyNumberFormat="1" applyFont="1" applyBorder="1" applyAlignment="1">
      <alignment horizontal="center"/>
    </xf>
    <xf numFmtId="0" fontId="14" fillId="0" borderId="5" xfId="0" applyFont="1" applyBorder="1" applyAlignment="1">
      <alignment horizontal="center"/>
    </xf>
    <xf numFmtId="0" fontId="2" fillId="0" borderId="5" xfId="0" applyFont="1" applyBorder="1" applyAlignment="1">
      <alignment horizontal="center" vertical="center" textRotation="90" wrapText="1"/>
    </xf>
    <xf numFmtId="165" fontId="2"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16" fillId="0" borderId="5" xfId="0" applyFont="1" applyBorder="1" applyAlignment="1">
      <alignment horizontal="center" vertical="center" wrapText="1"/>
    </xf>
    <xf numFmtId="166" fontId="2" fillId="0" borderId="5" xfId="0" applyNumberFormat="1" applyFont="1" applyBorder="1" applyAlignment="1">
      <alignment horizontal="center" vertical="center" wrapText="1"/>
    </xf>
    <xf numFmtId="165"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0" fontId="2" fillId="0" borderId="5" xfId="0" applyFont="1" applyBorder="1" applyAlignment="1">
      <alignment horizontal="center" wrapText="1"/>
    </xf>
    <xf numFmtId="0" fontId="17" fillId="0" borderId="5" xfId="0" applyFont="1" applyBorder="1" applyAlignment="1">
      <alignment horizontal="center" vertical="center" wrapText="1"/>
    </xf>
    <xf numFmtId="0" fontId="3" fillId="0" borderId="5" xfId="0" applyFont="1" applyBorder="1" applyAlignment="1">
      <alignment horizontal="left" vertical="center" wrapText="1"/>
    </xf>
    <xf numFmtId="164" fontId="3" fillId="0" borderId="5" xfId="0" applyNumberFormat="1" applyFont="1" applyBorder="1" applyAlignment="1">
      <alignment horizontal="center" vertical="center"/>
    </xf>
    <xf numFmtId="0" fontId="3" fillId="0" borderId="5" xfId="0" applyFont="1" applyBorder="1" applyAlignment="1">
      <alignment horizontal="center" vertical="center" textRotation="90" wrapText="1"/>
    </xf>
    <xf numFmtId="165" fontId="3" fillId="0" borderId="5" xfId="0" applyNumberFormat="1" applyFont="1" applyBorder="1" applyAlignment="1">
      <alignment horizontal="center" vertical="center" wrapText="1"/>
    </xf>
    <xf numFmtId="0" fontId="9" fillId="4" borderId="5" xfId="0" applyFont="1" applyFill="1" applyBorder="1" applyAlignment="1">
      <alignment horizontal="left" vertical="center" wrapText="1"/>
    </xf>
    <xf numFmtId="1" fontId="2" fillId="0" borderId="5" xfId="0" applyNumberFormat="1" applyFont="1" applyBorder="1" applyAlignment="1">
      <alignment horizontal="center" vertical="center"/>
    </xf>
    <xf numFmtId="0" fontId="2" fillId="0" borderId="5" xfId="0" applyFont="1" applyBorder="1" applyAlignment="1">
      <alignment vertical="center" wrapText="1"/>
    </xf>
    <xf numFmtId="166" fontId="2" fillId="0" borderId="5" xfId="0" applyNumberFormat="1" applyFont="1" applyBorder="1" applyAlignment="1">
      <alignment horizontal="center" vertical="center"/>
    </xf>
    <xf numFmtId="0" fontId="18" fillId="0" borderId="5" xfId="0" applyFont="1" applyBorder="1" applyAlignment="1">
      <alignment horizontal="center" vertical="center" wrapText="1"/>
    </xf>
    <xf numFmtId="1" fontId="2" fillId="3" borderId="5"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textRotation="90" wrapText="1"/>
    </xf>
    <xf numFmtId="165" fontId="2" fillId="3" borderId="5"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1" fontId="9" fillId="4" borderId="5" xfId="0" applyNumberFormat="1" applyFont="1" applyFill="1" applyBorder="1" applyAlignment="1">
      <alignment horizontal="center" vertical="center"/>
    </xf>
    <xf numFmtId="0" fontId="9" fillId="4" borderId="5" xfId="0" applyFont="1" applyFill="1" applyBorder="1" applyAlignment="1">
      <alignment horizontal="left" vertical="center"/>
    </xf>
    <xf numFmtId="4" fontId="5" fillId="4" borderId="5" xfId="0" applyNumberFormat="1" applyFont="1" applyFill="1" applyBorder="1" applyAlignment="1">
      <alignment horizontal="center" vertical="center"/>
    </xf>
    <xf numFmtId="4" fontId="12" fillId="4" borderId="5"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2" fontId="3" fillId="0" borderId="5" xfId="0" applyNumberFormat="1" applyFont="1" applyBorder="1" applyAlignment="1">
      <alignment horizontal="center" vertical="center"/>
    </xf>
    <xf numFmtId="4" fontId="19"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0" fontId="11" fillId="0" borderId="0" xfId="0" applyFont="1" applyAlignment="1">
      <alignment horizontal="center" vertical="center"/>
    </xf>
    <xf numFmtId="0" fontId="20" fillId="0" borderId="0" xfId="0" applyFont="1"/>
    <xf numFmtId="0" fontId="14" fillId="0" borderId="0" xfId="0" applyFont="1" applyAlignment="1">
      <alignment wrapText="1"/>
    </xf>
    <xf numFmtId="0" fontId="14" fillId="0" borderId="0" xfId="0" applyFont="1" applyAlignment="1">
      <alignment horizontal="center"/>
    </xf>
    <xf numFmtId="164" fontId="14" fillId="0" borderId="0" xfId="0" applyNumberFormat="1" applyFont="1" applyAlignment="1">
      <alignment horizontal="center"/>
    </xf>
    <xf numFmtId="0" fontId="14" fillId="0" borderId="0" xfId="0" applyFont="1" applyAlignment="1">
      <alignment horizontal="center" vertical="center"/>
    </xf>
    <xf numFmtId="0" fontId="14" fillId="0" borderId="0" xfId="0" applyFont="1"/>
    <xf numFmtId="0" fontId="3" fillId="0" borderId="1" xfId="0" applyFont="1" applyBorder="1" applyAlignment="1">
      <alignment horizontal="center" vertical="center" wrapText="1"/>
    </xf>
    <xf numFmtId="0" fontId="4" fillId="0" borderId="6" xfId="0" applyFont="1" applyBorder="1"/>
    <xf numFmtId="0" fontId="4" fillId="0" borderId="7" xfId="0" applyFont="1" applyBorder="1"/>
    <xf numFmtId="0" fontId="21" fillId="0" borderId="0" xfId="0" applyFont="1" applyAlignment="1">
      <alignment horizontal="right" vertical="center"/>
    </xf>
    <xf numFmtId="0" fontId="1" fillId="0" borderId="0" xfId="0" applyFont="1" applyAlignment="1">
      <alignment horizontal="center" vertical="center" wrapText="1"/>
    </xf>
    <xf numFmtId="0" fontId="0" fillId="0" borderId="0" xfId="0"/>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5" fillId="0" borderId="1" xfId="0" applyFont="1" applyBorder="1" applyAlignment="1">
      <alignment horizontal="center" vertical="center" textRotation="90" wrapText="1"/>
    </xf>
    <xf numFmtId="0" fontId="2" fillId="0" borderId="2" xfId="0" applyFont="1" applyBorder="1" applyAlignment="1">
      <alignment horizontal="center" vertical="center" wrapText="1"/>
    </xf>
    <xf numFmtId="164" fontId="3" fillId="0" borderId="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1"/>
  <sheetViews>
    <sheetView tabSelected="1" zoomScale="40" zoomScaleNormal="40" workbookViewId="0">
      <pane ySplit="9" topLeftCell="A10" activePane="bottomLeft" state="frozen"/>
      <selection pane="bottomLeft" activeCell="AM16" sqref="AM16"/>
    </sheetView>
  </sheetViews>
  <sheetFormatPr defaultColWidth="14.42578125" defaultRowHeight="15" customHeight="1"/>
  <cols>
    <col min="1" max="1" width="8.140625" customWidth="1"/>
    <col min="2" max="2" width="52.5703125" customWidth="1"/>
    <col min="3" max="3" width="27.7109375" customWidth="1"/>
    <col min="4" max="4" width="21.28515625" customWidth="1"/>
    <col min="5" max="5" width="16.5703125" customWidth="1"/>
    <col min="6" max="6" width="27.7109375" customWidth="1"/>
    <col min="7" max="7" width="54.85546875" customWidth="1"/>
    <col min="8" max="8" width="50.28515625" customWidth="1"/>
    <col min="9" max="9" width="31.42578125" customWidth="1"/>
    <col min="10" max="10" width="23" customWidth="1"/>
    <col min="11" max="11" width="24.42578125" customWidth="1"/>
    <col min="12" max="12" width="38" customWidth="1"/>
    <col min="13" max="13" width="33" customWidth="1"/>
    <col min="14" max="14" width="11.5703125" customWidth="1"/>
    <col min="15" max="15" width="28.85546875" customWidth="1"/>
    <col min="16" max="16" width="7.85546875" customWidth="1"/>
    <col min="17" max="17" width="40.7109375" customWidth="1"/>
    <col min="18" max="18" width="54.85546875" customWidth="1"/>
    <col min="19" max="19" width="56.7109375" customWidth="1"/>
    <col min="20" max="20" width="20.7109375" customWidth="1"/>
    <col min="21" max="21" width="24.28515625" customWidth="1"/>
    <col min="22" max="22" width="18.7109375" customWidth="1"/>
    <col min="23" max="23" width="28.140625" hidden="1" customWidth="1"/>
    <col min="24" max="24" width="29.28515625" hidden="1" customWidth="1"/>
    <col min="25" max="25" width="27" hidden="1" customWidth="1"/>
    <col min="26" max="26" width="29" hidden="1" customWidth="1"/>
    <col min="27" max="27" width="12.7109375" customWidth="1"/>
    <col min="28" max="28" width="13.7109375" customWidth="1"/>
    <col min="29" max="29" width="20.42578125" customWidth="1"/>
  </cols>
  <sheetData>
    <row r="1" spans="1:29" ht="32.25" customHeight="1">
      <c r="U1" s="91" t="s">
        <v>155</v>
      </c>
      <c r="V1" s="91"/>
      <c r="W1" s="91"/>
      <c r="X1" s="91"/>
      <c r="Y1" s="91"/>
      <c r="Z1" s="91"/>
      <c r="AA1" s="91"/>
      <c r="AB1" s="91"/>
      <c r="AC1" s="91"/>
    </row>
    <row r="2" spans="1:29" ht="75" customHeight="1">
      <c r="A2" s="92" t="s">
        <v>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100.5" customHeight="1">
      <c r="A3" s="94" t="s">
        <v>1</v>
      </c>
      <c r="B3" s="88" t="s">
        <v>2</v>
      </c>
      <c r="C3" s="88" t="s">
        <v>3</v>
      </c>
      <c r="D3" s="88" t="s">
        <v>4</v>
      </c>
      <c r="E3" s="88" t="s">
        <v>5</v>
      </c>
      <c r="F3" s="88" t="s">
        <v>6</v>
      </c>
      <c r="G3" s="88" t="s">
        <v>7</v>
      </c>
      <c r="H3" s="88" t="s">
        <v>8</v>
      </c>
      <c r="I3" s="95" t="s">
        <v>9</v>
      </c>
      <c r="J3" s="96"/>
      <c r="K3" s="95" t="s">
        <v>10</v>
      </c>
      <c r="L3" s="97"/>
      <c r="M3" s="97"/>
      <c r="N3" s="97"/>
      <c r="O3" s="96"/>
      <c r="P3" s="98" t="s">
        <v>11</v>
      </c>
      <c r="Q3" s="95" t="s">
        <v>12</v>
      </c>
      <c r="R3" s="96"/>
      <c r="S3" s="94" t="s">
        <v>13</v>
      </c>
      <c r="T3" s="88" t="s">
        <v>14</v>
      </c>
      <c r="U3" s="94" t="s">
        <v>15</v>
      </c>
      <c r="V3" s="94" t="s">
        <v>16</v>
      </c>
      <c r="W3" s="88" t="s">
        <v>17</v>
      </c>
      <c r="X3" s="1" t="s">
        <v>18</v>
      </c>
      <c r="Y3" s="88" t="s">
        <v>19</v>
      </c>
      <c r="Z3" s="1" t="s">
        <v>20</v>
      </c>
      <c r="AA3" s="95" t="s">
        <v>21</v>
      </c>
      <c r="AB3" s="96"/>
      <c r="AC3" s="88" t="s">
        <v>22</v>
      </c>
    </row>
    <row r="4" spans="1:29" ht="48" customHeight="1">
      <c r="A4" s="89"/>
      <c r="B4" s="89"/>
      <c r="C4" s="89"/>
      <c r="D4" s="89"/>
      <c r="E4" s="89"/>
      <c r="F4" s="89"/>
      <c r="G4" s="89"/>
      <c r="H4" s="89"/>
      <c r="I4" s="88" t="s">
        <v>23</v>
      </c>
      <c r="J4" s="88" t="s">
        <v>24</v>
      </c>
      <c r="K4" s="88" t="s">
        <v>23</v>
      </c>
      <c r="L4" s="99" t="s">
        <v>25</v>
      </c>
      <c r="M4" s="97"/>
      <c r="N4" s="97"/>
      <c r="O4" s="96"/>
      <c r="P4" s="89"/>
      <c r="Q4" s="88" t="s">
        <v>26</v>
      </c>
      <c r="R4" s="88" t="s">
        <v>27</v>
      </c>
      <c r="S4" s="89"/>
      <c r="T4" s="89"/>
      <c r="U4" s="89"/>
      <c r="V4" s="89"/>
      <c r="W4" s="89"/>
      <c r="X4" s="88" t="s">
        <v>28</v>
      </c>
      <c r="Y4" s="89"/>
      <c r="Z4" s="88" t="s">
        <v>29</v>
      </c>
      <c r="AA4" s="88" t="s">
        <v>30</v>
      </c>
      <c r="AB4" s="88" t="s">
        <v>31</v>
      </c>
      <c r="AC4" s="89"/>
    </row>
    <row r="5" spans="1:29" ht="21" customHeight="1">
      <c r="A5" s="89"/>
      <c r="B5" s="89"/>
      <c r="C5" s="89"/>
      <c r="D5" s="89"/>
      <c r="E5" s="89"/>
      <c r="F5" s="89"/>
      <c r="G5" s="89"/>
      <c r="H5" s="89"/>
      <c r="I5" s="89"/>
      <c r="J5" s="89"/>
      <c r="K5" s="89"/>
      <c r="L5" s="88" t="s">
        <v>32</v>
      </c>
      <c r="M5" s="100" t="s">
        <v>33</v>
      </c>
      <c r="N5" s="99" t="s">
        <v>34</v>
      </c>
      <c r="O5" s="96"/>
      <c r="P5" s="89"/>
      <c r="Q5" s="89"/>
      <c r="R5" s="89"/>
      <c r="S5" s="89"/>
      <c r="T5" s="89"/>
      <c r="U5" s="89"/>
      <c r="V5" s="89"/>
      <c r="W5" s="89"/>
      <c r="X5" s="89"/>
      <c r="Y5" s="89"/>
      <c r="Z5" s="89"/>
      <c r="AA5" s="89"/>
      <c r="AB5" s="89"/>
      <c r="AC5" s="89"/>
    </row>
    <row r="6" spans="1:29" ht="1.5" customHeight="1">
      <c r="A6" s="90"/>
      <c r="B6" s="90"/>
      <c r="C6" s="90"/>
      <c r="D6" s="90"/>
      <c r="E6" s="90"/>
      <c r="F6" s="90"/>
      <c r="G6" s="90"/>
      <c r="H6" s="90"/>
      <c r="I6" s="90"/>
      <c r="J6" s="90"/>
      <c r="K6" s="90"/>
      <c r="L6" s="90"/>
      <c r="M6" s="90"/>
      <c r="N6" s="2" t="s">
        <v>35</v>
      </c>
      <c r="O6" s="3" t="s">
        <v>36</v>
      </c>
      <c r="P6" s="90"/>
      <c r="Q6" s="90"/>
      <c r="R6" s="90"/>
      <c r="S6" s="90"/>
      <c r="T6" s="90"/>
      <c r="U6" s="90"/>
      <c r="V6" s="90"/>
      <c r="W6" s="90"/>
      <c r="X6" s="90"/>
      <c r="Y6" s="90"/>
      <c r="Z6" s="90"/>
      <c r="AA6" s="90"/>
      <c r="AB6" s="90"/>
      <c r="AC6" s="90"/>
    </row>
    <row r="7" spans="1:29">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4">
        <v>26</v>
      </c>
      <c r="AA7" s="4">
        <v>27</v>
      </c>
      <c r="AB7" s="4">
        <v>28</v>
      </c>
      <c r="AC7" s="4">
        <v>29</v>
      </c>
    </row>
    <row r="8" spans="1:29" ht="22.5">
      <c r="A8" s="5"/>
      <c r="B8" s="6" t="s">
        <v>37</v>
      </c>
      <c r="C8" s="5"/>
      <c r="D8" s="5"/>
      <c r="E8" s="5"/>
      <c r="F8" s="5"/>
      <c r="G8" s="5"/>
      <c r="H8" s="5"/>
      <c r="I8" s="7">
        <f t="shared" ref="I8:M8" si="0">I9+I31</f>
        <v>280658.55599999998</v>
      </c>
      <c r="J8" s="7">
        <f t="shared" si="0"/>
        <v>267662.46000000002</v>
      </c>
      <c r="K8" s="7">
        <f t="shared" si="0"/>
        <v>265110.68699999998</v>
      </c>
      <c r="L8" s="7">
        <f t="shared" si="0"/>
        <v>246812.60899999997</v>
      </c>
      <c r="M8" s="7">
        <f t="shared" si="0"/>
        <v>18298.077999999998</v>
      </c>
      <c r="N8" s="7" t="s">
        <v>38</v>
      </c>
      <c r="O8" s="7">
        <f>O9+O31</f>
        <v>0</v>
      </c>
      <c r="P8" s="5"/>
      <c r="Q8" s="5"/>
      <c r="R8" s="5"/>
      <c r="S8" s="5"/>
      <c r="T8" s="5"/>
      <c r="U8" s="5"/>
      <c r="V8" s="5"/>
      <c r="W8" s="5"/>
      <c r="X8" s="5"/>
      <c r="Y8" s="5"/>
      <c r="Z8" s="5"/>
      <c r="AA8" s="5"/>
      <c r="AB8" s="5"/>
      <c r="AC8" s="5"/>
    </row>
    <row r="9" spans="1:29" ht="22.5">
      <c r="A9" s="8"/>
      <c r="B9" s="9" t="s">
        <v>39</v>
      </c>
      <c r="C9" s="8"/>
      <c r="D9" s="10"/>
      <c r="E9" s="11"/>
      <c r="F9" s="11"/>
      <c r="G9" s="11"/>
      <c r="H9" s="11"/>
      <c r="I9" s="12">
        <f t="shared" ref="I9:M9" si="1">I13+I14+I15+I16+I17+I18+I19+I20+I21+I22+I23+I24+I25+I26+I27+I28+I30</f>
        <v>268727.80099999998</v>
      </c>
      <c r="J9" s="12">
        <f t="shared" si="1"/>
        <v>255731.70500000002</v>
      </c>
      <c r="K9" s="12">
        <f t="shared" si="1"/>
        <v>253179.932</v>
      </c>
      <c r="L9" s="12">
        <f t="shared" si="1"/>
        <v>235131.54599999997</v>
      </c>
      <c r="M9" s="12">
        <f t="shared" si="1"/>
        <v>18048.385999999999</v>
      </c>
      <c r="N9" s="12" t="s">
        <v>38</v>
      </c>
      <c r="O9" s="12">
        <f>O13+O14+O15+O16+O17+O18+O19+O20+O21+O22+O23+O24+O25+O26+O27+O28+O30</f>
        <v>0</v>
      </c>
      <c r="P9" s="13"/>
      <c r="Q9" s="14"/>
      <c r="R9" s="8"/>
      <c r="S9" s="8"/>
      <c r="T9" s="8"/>
      <c r="U9" s="8"/>
      <c r="V9" s="8"/>
      <c r="W9" s="8"/>
      <c r="X9" s="8"/>
      <c r="Y9" s="8"/>
      <c r="Z9" s="8"/>
      <c r="AA9" s="8"/>
      <c r="AB9" s="8"/>
      <c r="AC9" s="8"/>
    </row>
    <row r="10" spans="1:29" ht="20.25">
      <c r="A10" s="15"/>
      <c r="B10" s="16" t="s">
        <v>40</v>
      </c>
      <c r="C10" s="17"/>
      <c r="D10" s="18"/>
      <c r="E10" s="19"/>
      <c r="F10" s="19"/>
      <c r="G10" s="19"/>
      <c r="H10" s="19"/>
      <c r="I10" s="20"/>
      <c r="J10" s="20"/>
      <c r="K10" s="20"/>
      <c r="L10" s="21"/>
      <c r="M10" s="22"/>
      <c r="N10" s="22"/>
      <c r="O10" s="20"/>
      <c r="P10" s="23"/>
      <c r="Q10" s="24"/>
      <c r="R10" s="24"/>
      <c r="S10" s="24"/>
      <c r="T10" s="24"/>
      <c r="U10" s="24"/>
      <c r="V10" s="24"/>
      <c r="W10" s="25"/>
      <c r="X10" s="25"/>
      <c r="Y10" s="25"/>
      <c r="Z10" s="25"/>
      <c r="AA10" s="24"/>
      <c r="AB10" s="24"/>
      <c r="AC10" s="24"/>
    </row>
    <row r="11" spans="1:29" ht="20.25">
      <c r="A11" s="26">
        <v>1</v>
      </c>
      <c r="B11" s="27" t="s">
        <v>41</v>
      </c>
      <c r="C11" s="28"/>
      <c r="D11" s="29"/>
      <c r="E11" s="30"/>
      <c r="F11" s="30"/>
      <c r="G11" s="31"/>
      <c r="H11" s="31"/>
      <c r="I11" s="32"/>
      <c r="J11" s="32"/>
      <c r="K11" s="32"/>
      <c r="L11" s="33"/>
      <c r="M11" s="32"/>
      <c r="N11" s="34"/>
      <c r="O11" s="35"/>
      <c r="P11" s="36"/>
      <c r="Q11" s="37"/>
      <c r="R11" s="37"/>
      <c r="S11" s="37"/>
      <c r="T11" s="37"/>
      <c r="U11" s="37"/>
      <c r="V11" s="38"/>
      <c r="W11" s="39"/>
      <c r="X11" s="39"/>
      <c r="Y11" s="39"/>
      <c r="Z11" s="39"/>
      <c r="AA11" s="38"/>
      <c r="AB11" s="38"/>
      <c r="AC11" s="40"/>
    </row>
    <row r="12" spans="1:29" ht="20.25">
      <c r="A12" s="41" t="s">
        <v>42</v>
      </c>
      <c r="B12" s="42" t="s">
        <v>43</v>
      </c>
      <c r="C12" s="28"/>
      <c r="D12" s="29"/>
      <c r="E12" s="30"/>
      <c r="F12" s="30"/>
      <c r="G12" s="31"/>
      <c r="H12" s="31"/>
      <c r="I12" s="32"/>
      <c r="J12" s="32"/>
      <c r="K12" s="32"/>
      <c r="L12" s="33"/>
      <c r="M12" s="32"/>
      <c r="N12" s="34"/>
      <c r="O12" s="35"/>
      <c r="P12" s="36"/>
      <c r="Q12" s="37"/>
      <c r="R12" s="37"/>
      <c r="S12" s="37"/>
      <c r="T12" s="37"/>
      <c r="U12" s="37"/>
      <c r="V12" s="38"/>
      <c r="W12" s="39"/>
      <c r="X12" s="39"/>
      <c r="Y12" s="39"/>
      <c r="Z12" s="39"/>
      <c r="AA12" s="38"/>
      <c r="AB12" s="38"/>
      <c r="AC12" s="40"/>
    </row>
    <row r="13" spans="1:29" ht="131.25">
      <c r="A13" s="43">
        <v>1</v>
      </c>
      <c r="B13" s="1" t="s">
        <v>44</v>
      </c>
      <c r="C13" s="44" t="s">
        <v>45</v>
      </c>
      <c r="D13" s="44" t="s">
        <v>46</v>
      </c>
      <c r="E13" s="1" t="s">
        <v>47</v>
      </c>
      <c r="F13" s="1" t="s">
        <v>48</v>
      </c>
      <c r="G13" s="1" t="s">
        <v>49</v>
      </c>
      <c r="H13" s="1" t="s">
        <v>50</v>
      </c>
      <c r="I13" s="44">
        <v>3014.1979999999999</v>
      </c>
      <c r="J13" s="44">
        <v>3014.1979999999999</v>
      </c>
      <c r="K13" s="45">
        <f t="shared" ref="K13:K19" si="2">L13+M13</f>
        <v>2961.1480000000001</v>
      </c>
      <c r="L13" s="45">
        <v>2698.348</v>
      </c>
      <c r="M13" s="45">
        <v>262.8</v>
      </c>
      <c r="N13" s="46"/>
      <c r="O13" s="47"/>
      <c r="P13" s="48" t="s">
        <v>51</v>
      </c>
      <c r="Q13" s="25"/>
      <c r="R13" s="25"/>
      <c r="S13" s="49" t="s">
        <v>52</v>
      </c>
      <c r="T13" s="44" t="s">
        <v>53</v>
      </c>
      <c r="U13" s="1" t="s">
        <v>54</v>
      </c>
      <c r="V13" s="1" t="s">
        <v>55</v>
      </c>
      <c r="W13" s="47"/>
      <c r="X13" s="47"/>
      <c r="Y13" s="47"/>
      <c r="Z13" s="47"/>
      <c r="AA13" s="44">
        <v>81</v>
      </c>
      <c r="AB13" s="47"/>
      <c r="AC13" s="25"/>
    </row>
    <row r="14" spans="1:29" ht="131.25">
      <c r="A14" s="43">
        <v>2</v>
      </c>
      <c r="B14" s="1" t="s">
        <v>56</v>
      </c>
      <c r="C14" s="44" t="s">
        <v>45</v>
      </c>
      <c r="D14" s="44" t="s">
        <v>46</v>
      </c>
      <c r="E14" s="1" t="s">
        <v>47</v>
      </c>
      <c r="F14" s="1" t="s">
        <v>57</v>
      </c>
      <c r="G14" s="1" t="s">
        <v>49</v>
      </c>
      <c r="H14" s="1" t="s">
        <v>58</v>
      </c>
      <c r="I14" s="44">
        <v>8900.982</v>
      </c>
      <c r="J14" s="44">
        <v>8900.982</v>
      </c>
      <c r="K14" s="45">
        <f t="shared" si="2"/>
        <v>8532.5509999999995</v>
      </c>
      <c r="L14" s="45">
        <v>8112.951</v>
      </c>
      <c r="M14" s="45">
        <v>419.6</v>
      </c>
      <c r="N14" s="46"/>
      <c r="O14" s="47"/>
      <c r="P14" s="48" t="s">
        <v>51</v>
      </c>
      <c r="Q14" s="25"/>
      <c r="R14" s="25"/>
      <c r="S14" s="49" t="s">
        <v>52</v>
      </c>
      <c r="T14" s="44" t="s">
        <v>53</v>
      </c>
      <c r="U14" s="1" t="s">
        <v>59</v>
      </c>
      <c r="V14" s="1" t="s">
        <v>60</v>
      </c>
      <c r="W14" s="47"/>
      <c r="X14" s="47"/>
      <c r="Y14" s="47"/>
      <c r="Z14" s="47"/>
      <c r="AA14" s="44">
        <v>72</v>
      </c>
      <c r="AB14" s="47"/>
      <c r="AC14" s="25"/>
    </row>
    <row r="15" spans="1:29" ht="131.25">
      <c r="A15" s="43">
        <v>3</v>
      </c>
      <c r="B15" s="1" t="s">
        <v>61</v>
      </c>
      <c r="C15" s="44" t="s">
        <v>45</v>
      </c>
      <c r="D15" s="44" t="s">
        <v>46</v>
      </c>
      <c r="E15" s="1" t="s">
        <v>47</v>
      </c>
      <c r="F15" s="1" t="s">
        <v>62</v>
      </c>
      <c r="G15" s="1" t="s">
        <v>49</v>
      </c>
      <c r="H15" s="1" t="s">
        <v>63</v>
      </c>
      <c r="I15" s="45">
        <v>5463.39</v>
      </c>
      <c r="J15" s="44">
        <v>5463.39</v>
      </c>
      <c r="K15" s="45">
        <f t="shared" si="2"/>
        <v>5347.4039999999995</v>
      </c>
      <c r="L15" s="45">
        <v>4943.2039999999997</v>
      </c>
      <c r="M15" s="45">
        <v>404.2</v>
      </c>
      <c r="N15" s="46"/>
      <c r="O15" s="47"/>
      <c r="P15" s="48" t="s">
        <v>51</v>
      </c>
      <c r="Q15" s="25"/>
      <c r="R15" s="25"/>
      <c r="S15" s="49" t="s">
        <v>52</v>
      </c>
      <c r="T15" s="44" t="s">
        <v>53</v>
      </c>
      <c r="U15" s="1" t="s">
        <v>64</v>
      </c>
      <c r="V15" s="1" t="s">
        <v>65</v>
      </c>
      <c r="W15" s="47"/>
      <c r="X15" s="47"/>
      <c r="Y15" s="47"/>
      <c r="Z15" s="47"/>
      <c r="AA15" s="44">
        <v>96</v>
      </c>
      <c r="AB15" s="47"/>
      <c r="AC15" s="25"/>
    </row>
    <row r="16" spans="1:29" ht="131.25">
      <c r="A16" s="43">
        <v>4</v>
      </c>
      <c r="B16" s="1" t="s">
        <v>66</v>
      </c>
      <c r="C16" s="44" t="s">
        <v>45</v>
      </c>
      <c r="D16" s="44" t="s">
        <v>46</v>
      </c>
      <c r="E16" s="1" t="s">
        <v>47</v>
      </c>
      <c r="F16" s="1" t="s">
        <v>67</v>
      </c>
      <c r="G16" s="1" t="s">
        <v>49</v>
      </c>
      <c r="H16" s="1" t="s">
        <v>63</v>
      </c>
      <c r="I16" s="44">
        <v>4299.2349999999997</v>
      </c>
      <c r="J16" s="44">
        <v>4299.2349999999997</v>
      </c>
      <c r="K16" s="45">
        <f t="shared" si="2"/>
        <v>4151.3130000000001</v>
      </c>
      <c r="L16" s="45">
        <v>3873.913</v>
      </c>
      <c r="M16" s="45">
        <v>277.39999999999998</v>
      </c>
      <c r="N16" s="46"/>
      <c r="O16" s="47"/>
      <c r="P16" s="48" t="s">
        <v>51</v>
      </c>
      <c r="Q16" s="25"/>
      <c r="R16" s="25"/>
      <c r="S16" s="49" t="s">
        <v>52</v>
      </c>
      <c r="T16" s="44" t="s">
        <v>53</v>
      </c>
      <c r="U16" s="1" t="s">
        <v>68</v>
      </c>
      <c r="V16" s="1" t="s">
        <v>69</v>
      </c>
      <c r="W16" s="47"/>
      <c r="X16" s="47"/>
      <c r="Y16" s="47"/>
      <c r="Z16" s="47"/>
      <c r="AA16" s="44">
        <v>144</v>
      </c>
      <c r="AB16" s="47"/>
      <c r="AC16" s="25"/>
    </row>
    <row r="17" spans="1:29" ht="93.75">
      <c r="A17" s="43">
        <v>5</v>
      </c>
      <c r="B17" s="1" t="s">
        <v>70</v>
      </c>
      <c r="C17" s="44" t="s">
        <v>45</v>
      </c>
      <c r="D17" s="1" t="s">
        <v>71</v>
      </c>
      <c r="E17" s="1" t="s">
        <v>47</v>
      </c>
      <c r="F17" s="1" t="s">
        <v>72</v>
      </c>
      <c r="G17" s="1" t="s">
        <v>49</v>
      </c>
      <c r="H17" s="1" t="s">
        <v>58</v>
      </c>
      <c r="I17" s="44">
        <v>5266.1530000000002</v>
      </c>
      <c r="J17" s="44">
        <v>5266.1530000000002</v>
      </c>
      <c r="K17" s="45">
        <f t="shared" si="2"/>
        <v>4993.3440000000001</v>
      </c>
      <c r="L17" s="44">
        <v>4766.7539999999999</v>
      </c>
      <c r="M17" s="45">
        <v>226.59</v>
      </c>
      <c r="N17" s="46"/>
      <c r="O17" s="47"/>
      <c r="P17" s="48" t="s">
        <v>51</v>
      </c>
      <c r="Q17" s="25"/>
      <c r="R17" s="25"/>
      <c r="S17" s="49" t="s">
        <v>52</v>
      </c>
      <c r="T17" s="44" t="s">
        <v>53</v>
      </c>
      <c r="U17" s="1" t="s">
        <v>73</v>
      </c>
      <c r="V17" s="1" t="s">
        <v>74</v>
      </c>
      <c r="W17" s="47"/>
      <c r="X17" s="47"/>
      <c r="Y17" s="47"/>
      <c r="Z17" s="47"/>
      <c r="AA17" s="44">
        <v>36</v>
      </c>
      <c r="AB17" s="47"/>
      <c r="AC17" s="25"/>
    </row>
    <row r="18" spans="1:29" ht="93.75">
      <c r="A18" s="43">
        <v>6</v>
      </c>
      <c r="B18" s="1" t="s">
        <v>75</v>
      </c>
      <c r="C18" s="44" t="s">
        <v>45</v>
      </c>
      <c r="D18" s="1" t="s">
        <v>71</v>
      </c>
      <c r="E18" s="1" t="s">
        <v>47</v>
      </c>
      <c r="F18" s="1" t="s">
        <v>76</v>
      </c>
      <c r="G18" s="1" t="s">
        <v>49</v>
      </c>
      <c r="H18" s="1" t="s">
        <v>58</v>
      </c>
      <c r="I18" s="44">
        <v>12526.603999999999</v>
      </c>
      <c r="J18" s="44">
        <v>12526.603999999999</v>
      </c>
      <c r="K18" s="45">
        <f t="shared" si="2"/>
        <v>11771.583000000001</v>
      </c>
      <c r="L18" s="44">
        <v>11421.183000000001</v>
      </c>
      <c r="M18" s="45">
        <v>350.4</v>
      </c>
      <c r="N18" s="46"/>
      <c r="O18" s="47"/>
      <c r="P18" s="48" t="s">
        <v>51</v>
      </c>
      <c r="Q18" s="25"/>
      <c r="R18" s="25"/>
      <c r="S18" s="49" t="s">
        <v>52</v>
      </c>
      <c r="T18" s="44" t="s">
        <v>53</v>
      </c>
      <c r="U18" s="1" t="s">
        <v>73</v>
      </c>
      <c r="V18" s="50" t="s">
        <v>77</v>
      </c>
      <c r="W18" s="47"/>
      <c r="X18" s="47"/>
      <c r="Y18" s="47"/>
      <c r="Z18" s="47"/>
      <c r="AA18" s="44">
        <v>225</v>
      </c>
      <c r="AB18" s="47"/>
      <c r="AC18" s="25"/>
    </row>
    <row r="19" spans="1:29" ht="93.75">
      <c r="A19" s="43">
        <v>7</v>
      </c>
      <c r="B19" s="1" t="s">
        <v>78</v>
      </c>
      <c r="C19" s="44" t="s">
        <v>45</v>
      </c>
      <c r="D19" s="1" t="s">
        <v>71</v>
      </c>
      <c r="E19" s="1" t="s">
        <v>47</v>
      </c>
      <c r="F19" s="1" t="s">
        <v>79</v>
      </c>
      <c r="G19" s="1" t="s">
        <v>49</v>
      </c>
      <c r="H19" s="1" t="s">
        <v>50</v>
      </c>
      <c r="I19" s="44">
        <v>13742.671</v>
      </c>
      <c r="J19" s="44">
        <v>13742.671</v>
      </c>
      <c r="K19" s="45">
        <f t="shared" si="2"/>
        <v>12904.117</v>
      </c>
      <c r="L19" s="44">
        <v>12539.117</v>
      </c>
      <c r="M19" s="45">
        <v>365</v>
      </c>
      <c r="N19" s="46"/>
      <c r="O19" s="47"/>
      <c r="P19" s="48" t="s">
        <v>51</v>
      </c>
      <c r="Q19" s="25"/>
      <c r="R19" s="25"/>
      <c r="S19" s="49" t="s">
        <v>52</v>
      </c>
      <c r="T19" s="44" t="s">
        <v>53</v>
      </c>
      <c r="U19" s="1" t="s">
        <v>80</v>
      </c>
      <c r="V19" s="1" t="s">
        <v>81</v>
      </c>
      <c r="W19" s="47"/>
      <c r="X19" s="47"/>
      <c r="Y19" s="47"/>
      <c r="Z19" s="47"/>
      <c r="AA19" s="44">
        <v>225</v>
      </c>
      <c r="AB19" s="47"/>
      <c r="AC19" s="25"/>
    </row>
    <row r="20" spans="1:29" ht="63">
      <c r="A20" s="43">
        <v>8</v>
      </c>
      <c r="B20" s="51" t="s">
        <v>82</v>
      </c>
      <c r="C20" s="3" t="s">
        <v>83</v>
      </c>
      <c r="D20" s="3" t="s">
        <v>84</v>
      </c>
      <c r="E20" s="3">
        <v>2023</v>
      </c>
      <c r="F20" s="3" t="s">
        <v>85</v>
      </c>
      <c r="G20" s="3" t="s">
        <v>49</v>
      </c>
      <c r="H20" s="3" t="s">
        <v>86</v>
      </c>
      <c r="I20" s="52">
        <v>24983.802</v>
      </c>
      <c r="J20" s="52">
        <f t="shared" ref="J20:J22" si="3">K20</f>
        <v>24983.802</v>
      </c>
      <c r="K20" s="53">
        <f t="shared" ref="K20:K22" si="4">SUM(L20+M20)</f>
        <v>24983.802</v>
      </c>
      <c r="L20" s="49">
        <v>24170.142</v>
      </c>
      <c r="M20" s="53">
        <v>813.66</v>
      </c>
      <c r="N20" s="54"/>
      <c r="O20" s="54"/>
      <c r="P20" s="48" t="s">
        <v>87</v>
      </c>
      <c r="Q20" s="49"/>
      <c r="R20" s="49"/>
      <c r="S20" s="55" t="s">
        <v>52</v>
      </c>
      <c r="T20" s="49" t="s">
        <v>53</v>
      </c>
      <c r="U20" s="49" t="s">
        <v>88</v>
      </c>
      <c r="V20" s="3" t="s">
        <v>89</v>
      </c>
      <c r="W20" s="39"/>
      <c r="X20" s="39"/>
      <c r="Y20" s="3" t="s">
        <v>90</v>
      </c>
      <c r="Z20" s="39"/>
      <c r="AA20" s="3">
        <v>173</v>
      </c>
      <c r="AB20" s="39"/>
      <c r="AC20" s="3"/>
    </row>
    <row r="21" spans="1:29" ht="66.75" customHeight="1">
      <c r="A21" s="43">
        <v>9</v>
      </c>
      <c r="B21" s="3" t="s">
        <v>91</v>
      </c>
      <c r="C21" s="3" t="s">
        <v>92</v>
      </c>
      <c r="D21" s="3" t="s">
        <v>84</v>
      </c>
      <c r="E21" s="3">
        <v>2023</v>
      </c>
      <c r="F21" s="3" t="s">
        <v>93</v>
      </c>
      <c r="G21" s="3" t="s">
        <v>49</v>
      </c>
      <c r="H21" s="3" t="s">
        <v>86</v>
      </c>
      <c r="I21" s="52">
        <v>17054.251</v>
      </c>
      <c r="J21" s="52">
        <f t="shared" si="3"/>
        <v>17054.251</v>
      </c>
      <c r="K21" s="53">
        <f t="shared" si="4"/>
        <v>17054.251</v>
      </c>
      <c r="L21" s="49">
        <v>16501.861000000001</v>
      </c>
      <c r="M21" s="53">
        <v>552.39</v>
      </c>
      <c r="N21" s="54"/>
      <c r="O21" s="54"/>
      <c r="P21" s="48" t="s">
        <v>87</v>
      </c>
      <c r="Q21" s="49"/>
      <c r="R21" s="49"/>
      <c r="S21" s="55" t="s">
        <v>52</v>
      </c>
      <c r="T21" s="49" t="s">
        <v>53</v>
      </c>
      <c r="U21" s="49" t="s">
        <v>94</v>
      </c>
      <c r="V21" s="3" t="s">
        <v>95</v>
      </c>
      <c r="W21" s="39"/>
      <c r="X21" s="39"/>
      <c r="Y21" s="3" t="s">
        <v>90</v>
      </c>
      <c r="Z21" s="39"/>
      <c r="AA21" s="3">
        <v>67</v>
      </c>
      <c r="AB21" s="39"/>
      <c r="AC21" s="3"/>
    </row>
    <row r="22" spans="1:29" ht="63">
      <c r="A22" s="43">
        <v>10</v>
      </c>
      <c r="B22" s="3" t="s">
        <v>96</v>
      </c>
      <c r="C22" s="3" t="s">
        <v>97</v>
      </c>
      <c r="D22" s="3" t="s">
        <v>84</v>
      </c>
      <c r="E22" s="3">
        <v>2023</v>
      </c>
      <c r="F22" s="3" t="s">
        <v>98</v>
      </c>
      <c r="G22" s="3" t="s">
        <v>49</v>
      </c>
      <c r="H22" s="3" t="s">
        <v>86</v>
      </c>
      <c r="I22" s="53">
        <v>18503.607</v>
      </c>
      <c r="J22" s="52">
        <f t="shared" si="3"/>
        <v>18503.607</v>
      </c>
      <c r="K22" s="53">
        <f t="shared" si="4"/>
        <v>18503.607</v>
      </c>
      <c r="L22" s="49">
        <v>17965.812999999998</v>
      </c>
      <c r="M22" s="53">
        <v>537.79399999999998</v>
      </c>
      <c r="N22" s="54"/>
      <c r="O22" s="54"/>
      <c r="P22" s="48" t="s">
        <v>87</v>
      </c>
      <c r="Q22" s="49"/>
      <c r="R22" s="49"/>
      <c r="S22" s="55" t="s">
        <v>52</v>
      </c>
      <c r="T22" s="49" t="s">
        <v>53</v>
      </c>
      <c r="U22" s="49" t="s">
        <v>99</v>
      </c>
      <c r="V22" s="56" t="s">
        <v>100</v>
      </c>
      <c r="W22" s="39"/>
      <c r="X22" s="39"/>
      <c r="Y22" s="3" t="s">
        <v>90</v>
      </c>
      <c r="Z22" s="39"/>
      <c r="AA22" s="3">
        <v>73</v>
      </c>
      <c r="AB22" s="39"/>
      <c r="AC22" s="3"/>
    </row>
    <row r="23" spans="1:29" ht="93.75">
      <c r="A23" s="43">
        <v>11</v>
      </c>
      <c r="B23" s="50" t="s">
        <v>101</v>
      </c>
      <c r="C23" s="57" t="s">
        <v>102</v>
      </c>
      <c r="D23" s="58" t="s">
        <v>103</v>
      </c>
      <c r="E23" s="1">
        <v>2023</v>
      </c>
      <c r="F23" s="1" t="s">
        <v>104</v>
      </c>
      <c r="G23" s="1" t="s">
        <v>49</v>
      </c>
      <c r="H23" s="1" t="s">
        <v>105</v>
      </c>
      <c r="I23" s="3">
        <v>12570.475</v>
      </c>
      <c r="J23" s="1">
        <f t="shared" ref="J23:J28" si="5">SUM(I23)</f>
        <v>12570.475</v>
      </c>
      <c r="K23" s="3">
        <v>12570.475</v>
      </c>
      <c r="L23" s="1">
        <v>12312.579</v>
      </c>
      <c r="M23" s="3">
        <v>257.89600000000002</v>
      </c>
      <c r="N23" s="59"/>
      <c r="O23" s="44"/>
      <c r="P23" s="60" t="s">
        <v>87</v>
      </c>
      <c r="Q23" s="61"/>
      <c r="R23" s="61"/>
      <c r="S23" s="1" t="s">
        <v>52</v>
      </c>
      <c r="T23" s="61" t="s">
        <v>53</v>
      </c>
      <c r="U23" s="61" t="s">
        <v>106</v>
      </c>
      <c r="V23" s="50" t="s">
        <v>107</v>
      </c>
      <c r="W23" s="58"/>
      <c r="X23" s="58"/>
      <c r="Y23" s="58"/>
      <c r="Z23" s="58"/>
      <c r="AA23" s="58">
        <v>67</v>
      </c>
      <c r="AB23" s="58"/>
      <c r="AC23" s="1"/>
    </row>
    <row r="24" spans="1:29" ht="93.75">
      <c r="A24" s="43">
        <v>12</v>
      </c>
      <c r="B24" s="50" t="s">
        <v>108</v>
      </c>
      <c r="C24" s="57" t="s">
        <v>102</v>
      </c>
      <c r="D24" s="58" t="s">
        <v>103</v>
      </c>
      <c r="E24" s="1">
        <v>2023</v>
      </c>
      <c r="F24" s="1" t="s">
        <v>109</v>
      </c>
      <c r="G24" s="1" t="s">
        <v>49</v>
      </c>
      <c r="H24" s="1" t="s">
        <v>105</v>
      </c>
      <c r="I24" s="3">
        <v>19800.285</v>
      </c>
      <c r="J24" s="1">
        <f t="shared" si="5"/>
        <v>19800.285</v>
      </c>
      <c r="K24" s="3">
        <v>19800.285</v>
      </c>
      <c r="L24" s="1">
        <v>19452.990999999998</v>
      </c>
      <c r="M24" s="3">
        <v>347.29399999999998</v>
      </c>
      <c r="N24" s="59"/>
      <c r="O24" s="44"/>
      <c r="P24" s="60" t="s">
        <v>87</v>
      </c>
      <c r="Q24" s="61"/>
      <c r="R24" s="61"/>
      <c r="S24" s="1" t="s">
        <v>52</v>
      </c>
      <c r="T24" s="61" t="s">
        <v>53</v>
      </c>
      <c r="U24" s="61" t="s">
        <v>110</v>
      </c>
      <c r="V24" s="50" t="s">
        <v>111</v>
      </c>
      <c r="W24" s="58"/>
      <c r="X24" s="58"/>
      <c r="Y24" s="58"/>
      <c r="Z24" s="58"/>
      <c r="AA24" s="58">
        <v>84</v>
      </c>
      <c r="AB24" s="58"/>
      <c r="AC24" s="1"/>
    </row>
    <row r="25" spans="1:29" ht="93.75">
      <c r="A25" s="43">
        <v>13</v>
      </c>
      <c r="B25" s="50" t="s">
        <v>112</v>
      </c>
      <c r="C25" s="57" t="s">
        <v>102</v>
      </c>
      <c r="D25" s="58" t="s">
        <v>103</v>
      </c>
      <c r="E25" s="1">
        <v>2023</v>
      </c>
      <c r="F25" s="1" t="s">
        <v>113</v>
      </c>
      <c r="G25" s="1" t="s">
        <v>49</v>
      </c>
      <c r="H25" s="1" t="s">
        <v>105</v>
      </c>
      <c r="I25" s="3">
        <v>8375.44</v>
      </c>
      <c r="J25" s="1">
        <f t="shared" si="5"/>
        <v>8375.44</v>
      </c>
      <c r="K25" s="3">
        <v>8375.44</v>
      </c>
      <c r="L25" s="1">
        <v>8145.9810000000007</v>
      </c>
      <c r="M25" s="3">
        <v>229.459</v>
      </c>
      <c r="N25" s="59"/>
      <c r="O25" s="44"/>
      <c r="P25" s="60" t="s">
        <v>87</v>
      </c>
      <c r="Q25" s="61"/>
      <c r="R25" s="61"/>
      <c r="S25" s="1" t="s">
        <v>52</v>
      </c>
      <c r="T25" s="61" t="s">
        <v>53</v>
      </c>
      <c r="U25" s="61" t="s">
        <v>114</v>
      </c>
      <c r="V25" s="50" t="s">
        <v>115</v>
      </c>
      <c r="W25" s="58"/>
      <c r="X25" s="58"/>
      <c r="Y25" s="58"/>
      <c r="Z25" s="58"/>
      <c r="AA25" s="58">
        <v>248</v>
      </c>
      <c r="AB25" s="58"/>
      <c r="AC25" s="1"/>
    </row>
    <row r="26" spans="1:29" ht="112.5">
      <c r="A26" s="43">
        <v>14</v>
      </c>
      <c r="B26" s="50" t="s">
        <v>116</v>
      </c>
      <c r="C26" s="57" t="s">
        <v>117</v>
      </c>
      <c r="D26" s="58" t="s">
        <v>118</v>
      </c>
      <c r="E26" s="1">
        <v>2023</v>
      </c>
      <c r="F26" s="1" t="s">
        <v>119</v>
      </c>
      <c r="G26" s="1" t="s">
        <v>49</v>
      </c>
      <c r="H26" s="1" t="s">
        <v>105</v>
      </c>
      <c r="I26" s="49">
        <v>11785.4</v>
      </c>
      <c r="J26" s="61">
        <f t="shared" si="5"/>
        <v>11785.4</v>
      </c>
      <c r="K26" s="49">
        <v>11785.4</v>
      </c>
      <c r="L26" s="61">
        <v>9785.4</v>
      </c>
      <c r="M26" s="3">
        <v>2000</v>
      </c>
      <c r="N26" s="59"/>
      <c r="O26" s="44"/>
      <c r="P26" s="60" t="s">
        <v>87</v>
      </c>
      <c r="Q26" s="61"/>
      <c r="R26" s="61"/>
      <c r="S26" s="1" t="s">
        <v>52</v>
      </c>
      <c r="T26" s="61" t="s">
        <v>53</v>
      </c>
      <c r="U26" s="61" t="s">
        <v>120</v>
      </c>
      <c r="V26" s="50" t="s">
        <v>121</v>
      </c>
      <c r="W26" s="58"/>
      <c r="X26" s="58"/>
      <c r="Y26" s="58"/>
      <c r="Z26" s="58"/>
      <c r="AA26" s="58">
        <v>42</v>
      </c>
      <c r="AB26" s="58"/>
      <c r="AC26" s="1"/>
    </row>
    <row r="27" spans="1:29" ht="112.5">
      <c r="A27" s="43">
        <v>15</v>
      </c>
      <c r="B27" s="50" t="s">
        <v>122</v>
      </c>
      <c r="C27" s="57" t="s">
        <v>117</v>
      </c>
      <c r="D27" s="58" t="s">
        <v>118</v>
      </c>
      <c r="E27" s="1">
        <v>2023</v>
      </c>
      <c r="F27" s="1" t="s">
        <v>123</v>
      </c>
      <c r="G27" s="1" t="s">
        <v>49</v>
      </c>
      <c r="H27" s="1" t="s">
        <v>105</v>
      </c>
      <c r="I27" s="3">
        <v>8370.5499999999993</v>
      </c>
      <c r="J27" s="1">
        <f t="shared" si="5"/>
        <v>8370.5499999999993</v>
      </c>
      <c r="K27" s="3">
        <v>8370.5499999999993</v>
      </c>
      <c r="L27" s="1">
        <v>6370.5499999999993</v>
      </c>
      <c r="M27" s="3">
        <v>2000</v>
      </c>
      <c r="N27" s="59"/>
      <c r="O27" s="44"/>
      <c r="P27" s="60" t="s">
        <v>87</v>
      </c>
      <c r="Q27" s="61"/>
      <c r="R27" s="61"/>
      <c r="S27" s="1" t="s">
        <v>52</v>
      </c>
      <c r="T27" s="61" t="s">
        <v>53</v>
      </c>
      <c r="U27" s="61" t="s">
        <v>124</v>
      </c>
      <c r="V27" s="50" t="s">
        <v>125</v>
      </c>
      <c r="W27" s="58"/>
      <c r="X27" s="58"/>
      <c r="Y27" s="58"/>
      <c r="Z27" s="58"/>
      <c r="AA27" s="58">
        <v>34</v>
      </c>
      <c r="AB27" s="58"/>
      <c r="AC27" s="1"/>
    </row>
    <row r="28" spans="1:29" ht="112.5">
      <c r="A28" s="43">
        <v>16</v>
      </c>
      <c r="B28" s="50" t="s">
        <v>126</v>
      </c>
      <c r="C28" s="57" t="s">
        <v>117</v>
      </c>
      <c r="D28" s="58" t="s">
        <v>118</v>
      </c>
      <c r="E28" s="1">
        <v>2023</v>
      </c>
      <c r="F28" s="1" t="s">
        <v>127</v>
      </c>
      <c r="G28" s="1" t="s">
        <v>49</v>
      </c>
      <c r="H28" s="1" t="s">
        <v>105</v>
      </c>
      <c r="I28" s="3">
        <v>10525.1</v>
      </c>
      <c r="J28" s="1">
        <f t="shared" si="5"/>
        <v>10525.1</v>
      </c>
      <c r="K28" s="3">
        <v>10525.1</v>
      </c>
      <c r="L28" s="1">
        <v>8525.1</v>
      </c>
      <c r="M28" s="3">
        <v>2000</v>
      </c>
      <c r="N28" s="59"/>
      <c r="O28" s="44"/>
      <c r="P28" s="60" t="s">
        <v>87</v>
      </c>
      <c r="Q28" s="61"/>
      <c r="R28" s="61"/>
      <c r="S28" s="1" t="s">
        <v>52</v>
      </c>
      <c r="T28" s="61" t="s">
        <v>53</v>
      </c>
      <c r="U28" s="61" t="s">
        <v>128</v>
      </c>
      <c r="V28" s="50" t="s">
        <v>129</v>
      </c>
      <c r="W28" s="58"/>
      <c r="X28" s="58"/>
      <c r="Y28" s="58"/>
      <c r="Z28" s="58"/>
      <c r="AA28" s="58">
        <v>47</v>
      </c>
      <c r="AB28" s="58"/>
      <c r="AC28" s="1"/>
    </row>
    <row r="29" spans="1:29" ht="93.75">
      <c r="A29" s="26">
        <v>2</v>
      </c>
      <c r="B29" s="62" t="s">
        <v>130</v>
      </c>
      <c r="C29" s="28"/>
      <c r="D29" s="29"/>
      <c r="E29" s="30"/>
      <c r="F29" s="30"/>
      <c r="G29" s="31"/>
      <c r="H29" s="31"/>
      <c r="I29" s="32"/>
      <c r="J29" s="32"/>
      <c r="K29" s="32"/>
      <c r="L29" s="33"/>
      <c r="M29" s="32"/>
      <c r="N29" s="34"/>
      <c r="O29" s="35"/>
      <c r="P29" s="36"/>
      <c r="Q29" s="37"/>
      <c r="R29" s="37"/>
      <c r="S29" s="37"/>
      <c r="T29" s="37"/>
      <c r="U29" s="37"/>
      <c r="V29" s="38"/>
      <c r="W29" s="39"/>
      <c r="X29" s="39"/>
      <c r="Y29" s="39"/>
      <c r="Z29" s="39"/>
      <c r="AA29" s="38"/>
      <c r="AB29" s="38"/>
      <c r="AC29" s="40"/>
    </row>
    <row r="30" spans="1:29" ht="94.5">
      <c r="A30" s="63">
        <v>17</v>
      </c>
      <c r="B30" s="64" t="s">
        <v>131</v>
      </c>
      <c r="C30" s="3" t="s">
        <v>132</v>
      </c>
      <c r="D30" s="3" t="s">
        <v>133</v>
      </c>
      <c r="E30" s="3">
        <v>2023</v>
      </c>
      <c r="F30" s="3" t="s">
        <v>134</v>
      </c>
      <c r="G30" s="3" t="s">
        <v>135</v>
      </c>
      <c r="H30" s="3" t="s">
        <v>136</v>
      </c>
      <c r="I30" s="65">
        <v>83545.657999999996</v>
      </c>
      <c r="J30" s="65">
        <v>70549.562000000005</v>
      </c>
      <c r="K30" s="65">
        <f>L30+M30</f>
        <v>70549.562000000005</v>
      </c>
      <c r="L30" s="65">
        <v>63545.659</v>
      </c>
      <c r="M30" s="65">
        <v>7003.9030000000002</v>
      </c>
      <c r="N30" s="65"/>
      <c r="O30" s="65"/>
      <c r="P30" s="48" t="s">
        <v>87</v>
      </c>
      <c r="Q30" s="49" t="s">
        <v>137</v>
      </c>
      <c r="R30" s="49" t="s">
        <v>138</v>
      </c>
      <c r="S30" s="66" t="s">
        <v>139</v>
      </c>
      <c r="T30" s="49" t="s">
        <v>53</v>
      </c>
      <c r="U30" s="49" t="s">
        <v>140</v>
      </c>
      <c r="V30" s="39" t="s">
        <v>141</v>
      </c>
      <c r="W30" s="49" t="s">
        <v>90</v>
      </c>
      <c r="X30" s="39"/>
      <c r="Y30" s="39"/>
      <c r="Z30" s="39"/>
      <c r="AA30" s="3" t="s">
        <v>142</v>
      </c>
      <c r="AB30" s="3" t="s">
        <v>143</v>
      </c>
      <c r="AC30" s="3"/>
    </row>
    <row r="31" spans="1:29" ht="22.5">
      <c r="A31" s="67"/>
      <c r="B31" s="9" t="s">
        <v>144</v>
      </c>
      <c r="C31" s="68"/>
      <c r="D31" s="68"/>
      <c r="E31" s="68"/>
      <c r="F31" s="68"/>
      <c r="G31" s="68"/>
      <c r="H31" s="68"/>
      <c r="I31" s="12">
        <f t="shared" ref="I31:M31" si="6">I33</f>
        <v>11930.754999999999</v>
      </c>
      <c r="J31" s="12">
        <f t="shared" si="6"/>
        <v>11930.754999999999</v>
      </c>
      <c r="K31" s="12">
        <f t="shared" si="6"/>
        <v>11930.754999999999</v>
      </c>
      <c r="L31" s="12">
        <f t="shared" si="6"/>
        <v>11681.062999999998</v>
      </c>
      <c r="M31" s="12">
        <f t="shared" si="6"/>
        <v>249.69200000000001</v>
      </c>
      <c r="N31" s="12" t="s">
        <v>38</v>
      </c>
      <c r="O31" s="12">
        <f>O33</f>
        <v>0</v>
      </c>
      <c r="P31" s="69"/>
      <c r="Q31" s="70"/>
      <c r="R31" s="70"/>
      <c r="S31" s="71"/>
      <c r="T31" s="70"/>
      <c r="U31" s="70"/>
      <c r="V31" s="72"/>
      <c r="W31" s="70"/>
      <c r="X31" s="72"/>
      <c r="Y31" s="72"/>
      <c r="Z31" s="72"/>
      <c r="AA31" s="68"/>
      <c r="AB31" s="68"/>
      <c r="AC31" s="68"/>
    </row>
    <row r="32" spans="1:29" ht="20.25">
      <c r="A32" s="73">
        <v>3</v>
      </c>
      <c r="B32" s="74" t="s">
        <v>145</v>
      </c>
      <c r="C32" s="28"/>
      <c r="D32" s="29"/>
      <c r="E32" s="30"/>
      <c r="F32" s="30"/>
      <c r="G32" s="31"/>
      <c r="H32" s="31"/>
      <c r="I32" s="75"/>
      <c r="J32" s="75"/>
      <c r="K32" s="75"/>
      <c r="L32" s="76"/>
      <c r="M32" s="75"/>
      <c r="N32" s="77"/>
      <c r="O32" s="77"/>
      <c r="P32" s="36"/>
      <c r="Q32" s="37"/>
      <c r="R32" s="37"/>
      <c r="S32" s="37"/>
      <c r="T32" s="37"/>
      <c r="U32" s="37"/>
      <c r="V32" s="38"/>
      <c r="W32" s="38"/>
      <c r="X32" s="38"/>
      <c r="Y32" s="38"/>
      <c r="Z32" s="38"/>
      <c r="AA32" s="38"/>
      <c r="AB32" s="38"/>
      <c r="AC32" s="40"/>
    </row>
    <row r="33" spans="1:29" ht="141.75">
      <c r="A33" s="78">
        <v>18</v>
      </c>
      <c r="B33" s="58" t="s">
        <v>146</v>
      </c>
      <c r="C33" s="1" t="s">
        <v>147</v>
      </c>
      <c r="D33" s="1" t="s">
        <v>148</v>
      </c>
      <c r="E33" s="1">
        <v>2023</v>
      </c>
      <c r="F33" s="1" t="s">
        <v>149</v>
      </c>
      <c r="G33" s="1" t="s">
        <v>49</v>
      </c>
      <c r="H33" s="1" t="s">
        <v>150</v>
      </c>
      <c r="I33" s="79">
        <v>11930.754999999999</v>
      </c>
      <c r="J33" s="79">
        <v>11930.754999999999</v>
      </c>
      <c r="K33" s="79">
        <v>11930.754999999999</v>
      </c>
      <c r="L33" s="79">
        <v>11681.062999999998</v>
      </c>
      <c r="M33" s="80">
        <v>249.69200000000001</v>
      </c>
      <c r="N33" s="80">
        <v>0</v>
      </c>
      <c r="O33" s="80">
        <v>0</v>
      </c>
      <c r="P33" s="60" t="s">
        <v>87</v>
      </c>
      <c r="Q33" s="61" t="s">
        <v>151</v>
      </c>
      <c r="R33" s="61" t="s">
        <v>152</v>
      </c>
      <c r="S33" s="49" t="s">
        <v>153</v>
      </c>
      <c r="T33" s="61" t="s">
        <v>90</v>
      </c>
      <c r="U33" s="61"/>
      <c r="V33" s="58" t="s">
        <v>154</v>
      </c>
      <c r="W33" s="1"/>
      <c r="X33" s="1"/>
      <c r="Y33" s="1"/>
      <c r="Z33" s="1"/>
      <c r="AA33" s="1">
        <v>423</v>
      </c>
      <c r="AB33" s="1">
        <v>53</v>
      </c>
      <c r="AC33" s="1"/>
    </row>
    <row r="34" spans="1:29" ht="20.25" customHeight="1">
      <c r="A34" s="81"/>
      <c r="B34" s="81"/>
      <c r="C34" s="81"/>
      <c r="D34" s="82"/>
      <c r="E34" s="83"/>
      <c r="F34" s="83"/>
      <c r="G34" s="83"/>
      <c r="H34" s="83"/>
      <c r="I34" s="84"/>
      <c r="J34" s="84"/>
      <c r="K34" s="84"/>
      <c r="L34" s="84"/>
      <c r="M34" s="85"/>
      <c r="N34" s="85"/>
      <c r="O34" s="84"/>
      <c r="P34" s="86"/>
      <c r="Q34" s="87"/>
      <c r="R34" s="87"/>
      <c r="S34" s="87"/>
      <c r="T34" s="87"/>
      <c r="U34" s="87"/>
      <c r="V34" s="84"/>
      <c r="W34" s="84"/>
      <c r="X34" s="84"/>
      <c r="Y34" s="84"/>
      <c r="Z34" s="84"/>
      <c r="AA34" s="84"/>
      <c r="AB34" s="84"/>
      <c r="AC34" s="87"/>
    </row>
    <row r="35" spans="1:29" ht="27.75" customHeight="1">
      <c r="A35" s="81"/>
      <c r="B35" s="81"/>
      <c r="C35" s="81"/>
      <c r="D35" s="82"/>
      <c r="E35" s="83"/>
      <c r="F35" s="83"/>
      <c r="G35" s="83"/>
      <c r="H35" s="83"/>
      <c r="I35" s="84"/>
      <c r="J35" s="84"/>
      <c r="K35" s="84"/>
      <c r="L35" s="84"/>
      <c r="M35" s="85"/>
      <c r="N35" s="85"/>
      <c r="O35" s="84"/>
      <c r="P35" s="86"/>
      <c r="Q35" s="87"/>
      <c r="R35" s="87"/>
      <c r="S35" s="87"/>
      <c r="T35" s="87"/>
      <c r="U35" s="87"/>
      <c r="V35" s="84"/>
      <c r="W35" s="84"/>
      <c r="X35" s="84"/>
      <c r="Y35" s="84"/>
      <c r="Z35" s="84"/>
      <c r="AA35" s="84"/>
      <c r="AB35" s="84"/>
      <c r="AC35" s="87"/>
    </row>
    <row r="36" spans="1:29" ht="15.75" customHeight="1"/>
    <row r="37" spans="1:29" ht="15.75" customHeight="1"/>
    <row r="38" spans="1:29" ht="15.75" customHeight="1"/>
    <row r="39" spans="1:29" ht="15.75" customHeight="1"/>
    <row r="40" spans="1:29" ht="15.75" customHeight="1"/>
    <row r="41" spans="1:29" ht="15.75" customHeight="1"/>
    <row r="42" spans="1:29" ht="15.75" customHeight="1"/>
    <row r="43" spans="1:29" ht="15.75" customHeight="1"/>
    <row r="44" spans="1:29" ht="15.75" customHeight="1"/>
    <row r="45" spans="1:29" ht="15.75" customHeight="1"/>
    <row r="46" spans="1:29" ht="15.75" customHeight="1"/>
    <row r="47" spans="1:29" ht="15.75" customHeight="1"/>
    <row r="48" spans="1: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7:AC30" xr:uid="{00000000-0009-0000-0000-000000000000}"/>
  <mergeCells count="35">
    <mergeCell ref="Q4:Q6"/>
    <mergeCell ref="R4:R6"/>
    <mergeCell ref="X4:X6"/>
    <mergeCell ref="Z4:Z6"/>
    <mergeCell ref="V3:V6"/>
    <mergeCell ref="W3:W6"/>
    <mergeCell ref="Y3:Y6"/>
    <mergeCell ref="K4:K6"/>
    <mergeCell ref="L4:O4"/>
    <mergeCell ref="L5:L6"/>
    <mergeCell ref="M5:M6"/>
    <mergeCell ref="N5:O5"/>
    <mergeCell ref="S3:S6"/>
    <mergeCell ref="T3:T6"/>
    <mergeCell ref="U3:U6"/>
    <mergeCell ref="AA3:AB3"/>
    <mergeCell ref="AC3:AC6"/>
    <mergeCell ref="AA4:AA6"/>
    <mergeCell ref="AB4:AB6"/>
    <mergeCell ref="I4:I6"/>
    <mergeCell ref="J4:J6"/>
    <mergeCell ref="U1:AC1"/>
    <mergeCell ref="A2:AC2"/>
    <mergeCell ref="A3:A6"/>
    <mergeCell ref="B3:B6"/>
    <mergeCell ref="C3:C6"/>
    <mergeCell ref="D3:D6"/>
    <mergeCell ref="E3:E6"/>
    <mergeCell ref="F3:F6"/>
    <mergeCell ref="G3:G6"/>
    <mergeCell ref="H3:H6"/>
    <mergeCell ref="I3:J3"/>
    <mergeCell ref="K3:O3"/>
    <mergeCell ref="P3:P6"/>
    <mergeCell ref="Q3:R3"/>
  </mergeCells>
  <printOptions horizontalCentered="1"/>
  <pageMargins left="0" right="0" top="0" bottom="1.9685039370078741" header="0" footer="0"/>
  <pageSetup paperSize="8"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ФОНД 2023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Діденко Леся Петрівна</dc:creator>
  <cp:lastModifiedBy>Подюк Юлія Вікторівна</cp:lastModifiedBy>
  <cp:lastPrinted>2023-08-18T13:03:09Z</cp:lastPrinted>
  <dcterms:created xsi:type="dcterms:W3CDTF">2020-02-19T16:04:40Z</dcterms:created>
  <dcterms:modified xsi:type="dcterms:W3CDTF">2023-08-18T13:04:25Z</dcterms:modified>
</cp:coreProperties>
</file>