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l.didenko\AppData\Local\Temp\SCANCLIENT\"/>
    </mc:Choice>
  </mc:AlternateContent>
  <xr:revisionPtr revIDLastSave="0" documentId="13_ncr:1_{09F3FD97-485E-4265-9995-3C8C6F7070B1}" xr6:coauthVersionLast="47" xr6:coauthVersionMax="47" xr10:uidLastSave="{00000000-0000-0000-0000-000000000000}"/>
  <bookViews>
    <workbookView xWindow="-120" yWindow="-120" windowWidth="29040" windowHeight="15840" xr2:uid="{00000000-000D-0000-FFFF-FFFF00000000}"/>
  </bookViews>
  <sheets>
    <sheet name="Потреба на 2024" sheetId="1" r:id="rId1"/>
  </sheets>
  <definedNames>
    <definedName name="_xlnm._FilterDatabase" localSheetId="0" hidden="1">'Потреба на 2024'!$A$10:$P$223</definedName>
    <definedName name="Region_N" localSheetId="0">'Потреба на 2024'!#REF!</definedName>
    <definedName name="Z_0C6007DF_07B7_4A94_BCAB_0889120F3FC6_.wvu.FilterData" localSheetId="0" hidden="1">'Потреба на 2024'!$B$10:$O$227</definedName>
    <definedName name="Z_2BE8D4FD_ECD1_4CF4_A98F_24672E8A3CAC_.wvu.FilterData" localSheetId="0" hidden="1">'Потреба на 2024'!$B$1</definedName>
    <definedName name="Z_3B53958D_5091_485E_A07B_2E5A6BBD680C_.wvu.FilterData" localSheetId="0" hidden="1">'Потреба на 2024'!$B$10:$O$227</definedName>
    <definedName name="Z_5C37EED4_38A0_4971_ACF9_890429B911E4_.wvu.FilterData" localSheetId="0" hidden="1">'Потреба на 2024'!$B$10:$O$227</definedName>
    <definedName name="Z_67EEDF98_B2F5_426B_B926_192A1FD3327D_.wvu.FilterData" localSheetId="0" hidden="1">'Потреба на 2024'!$B$10:$O$227</definedName>
    <definedName name="Z_763E47F9_2314_47E3_B57D_EF3335523787_.wvu.FilterData" localSheetId="0" hidden="1">'Потреба на 2024'!$B$10:$O$227</definedName>
    <definedName name="Два">'Потреба на 2024'!$B$13:$I$15</definedName>
    <definedName name="_xlnm.Print_Titles" localSheetId="0">'Потреба на 2024'!$4:$10</definedName>
    <definedName name="_xlnm.Print_Area" localSheetId="0">'Потреба на 2024'!$A$1:$AB$227</definedName>
  </definedNames>
  <calcPr calcId="181029"/>
  <customWorkbookViews>
    <customWorkbookView name="Фільтр 6" guid="{0C6007DF-07B7-4A94-BCAB-0889120F3FC6}" maximized="1" windowWidth="0" windowHeight="0" activeSheetId="0"/>
    <customWorkbookView name="Фільтр 5" guid="{763E47F9-2314-47E3-B57D-EF3335523787}" maximized="1" windowWidth="0" windowHeight="0" activeSheetId="0"/>
    <customWorkbookView name="Фільтр 4" guid="{2BE8D4FD-ECD1-4CF4-A98F-24672E8A3CAC}" maximized="1" windowWidth="0" windowHeight="0" activeSheetId="0"/>
    <customWorkbookView name="Фільтр 3" guid="{67EEDF98-B2F5-426B-B926-192A1FD3327D}" maximized="1" windowWidth="0" windowHeight="0" activeSheetId="0"/>
    <customWorkbookView name="Фільтр 2" guid="{3B53958D-5091-485E-A07B-2E5A6BBD680C}" maximized="1" windowWidth="0" windowHeight="0" activeSheetId="0"/>
    <customWorkbookView name="Фільтр 1" guid="{5C37EED4-38A0-4971-ACF9-890429B911E4}" maximized="1" windowWidth="0" windowHeight="0" activeSheetId="0"/>
  </customWorkbookViews>
</workbook>
</file>

<file path=xl/calcChain.xml><?xml version="1.0" encoding="utf-8"?>
<calcChain xmlns="http://schemas.openxmlformats.org/spreadsheetml/2006/main">
  <c r="L64" i="1" l="1"/>
  <c r="L141"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29" i="1" l="1"/>
  <c r="M28" i="1" l="1"/>
  <c r="M11" i="1" s="1"/>
  <c r="H28" i="1" l="1"/>
  <c r="I28" i="1"/>
  <c r="J28" i="1"/>
  <c r="K28" i="1"/>
  <c r="L28" i="1"/>
  <c r="N28" i="1"/>
  <c r="G28" i="1"/>
  <c r="AA28" i="1"/>
  <c r="Z28" i="1"/>
  <c r="O28" i="1"/>
  <c r="L166" i="1" l="1"/>
  <c r="A11" i="1" l="1"/>
  <c r="L13" i="1"/>
  <c r="L14" i="1"/>
  <c r="L15" i="1"/>
  <c r="L120" i="1"/>
  <c r="L119" i="1"/>
  <c r="Z118" i="1"/>
  <c r="L118" i="1"/>
  <c r="L117" i="1"/>
  <c r="L116" i="1"/>
  <c r="L115" i="1"/>
  <c r="L114" i="1"/>
  <c r="AA113" i="1"/>
  <c r="P113" i="1"/>
  <c r="O113" i="1"/>
  <c r="N113" i="1"/>
  <c r="M113" i="1"/>
  <c r="K113" i="1"/>
  <c r="J113" i="1"/>
  <c r="I113" i="1"/>
  <c r="H113" i="1"/>
  <c r="G113" i="1"/>
  <c r="Z113" i="1" l="1"/>
  <c r="L113" i="1"/>
  <c r="L223" i="1" l="1"/>
  <c r="L222" i="1"/>
  <c r="L221" i="1"/>
  <c r="L220" i="1"/>
  <c r="AA219" i="1"/>
  <c r="Z219" i="1"/>
  <c r="P219" i="1"/>
  <c r="O219" i="1"/>
  <c r="N219" i="1"/>
  <c r="M219" i="1"/>
  <c r="K219" i="1"/>
  <c r="J219" i="1"/>
  <c r="I219" i="1"/>
  <c r="H219" i="1"/>
  <c r="G219" i="1"/>
  <c r="L219" i="1" l="1"/>
  <c r="L218" i="1" l="1"/>
  <c r="L217" i="1" s="1"/>
  <c r="AA217" i="1"/>
  <c r="Z217" i="1"/>
  <c r="P217" i="1"/>
  <c r="O217" i="1"/>
  <c r="N217" i="1"/>
  <c r="M217" i="1"/>
  <c r="J217" i="1"/>
  <c r="I217" i="1"/>
  <c r="H217" i="1"/>
  <c r="G217" i="1"/>
  <c r="K217" i="1" l="1"/>
  <c r="L216" i="1"/>
  <c r="AA215" i="1"/>
  <c r="Z215" i="1"/>
  <c r="P215" i="1"/>
  <c r="O215" i="1"/>
  <c r="N215" i="1"/>
  <c r="K215" i="1"/>
  <c r="J215" i="1"/>
  <c r="I215" i="1"/>
  <c r="H215" i="1"/>
  <c r="G215" i="1"/>
  <c r="M215" i="1" l="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5" i="1"/>
  <c r="L164" i="1"/>
  <c r="L163" i="1"/>
  <c r="L162" i="1"/>
  <c r="L161" i="1"/>
  <c r="L160" i="1"/>
  <c r="L159" i="1"/>
  <c r="L158" i="1"/>
  <c r="L157" i="1"/>
  <c r="L156" i="1"/>
  <c r="L155" i="1"/>
  <c r="L154" i="1"/>
  <c r="L153" i="1"/>
  <c r="L152" i="1"/>
  <c r="L151" i="1"/>
  <c r="L150" i="1"/>
  <c r="L149" i="1"/>
  <c r="L146" i="1"/>
  <c r="L145" i="1"/>
  <c r="L144" i="1"/>
  <c r="L143" i="1"/>
  <c r="L142" i="1"/>
  <c r="AA141" i="1"/>
  <c r="Z141" i="1"/>
  <c r="P141" i="1"/>
  <c r="O141" i="1"/>
  <c r="N141" i="1"/>
  <c r="M141" i="1"/>
  <c r="K141" i="1"/>
  <c r="J141" i="1"/>
  <c r="I141" i="1"/>
  <c r="H141" i="1"/>
  <c r="G141" i="1"/>
  <c r="L140" i="1" l="1"/>
  <c r="L139" i="1"/>
  <c r="L138" i="1"/>
  <c r="L137" i="1"/>
  <c r="L136" i="1"/>
  <c r="L135" i="1"/>
  <c r="H135" i="1"/>
  <c r="L134" i="1"/>
  <c r="H134" i="1"/>
  <c r="AA133" i="1"/>
  <c r="Z133" i="1"/>
  <c r="P133" i="1"/>
  <c r="O133" i="1"/>
  <c r="N133" i="1"/>
  <c r="M133" i="1"/>
  <c r="K133" i="1"/>
  <c r="J133" i="1"/>
  <c r="I133" i="1"/>
  <c r="G133" i="1"/>
  <c r="H133" i="1" l="1"/>
  <c r="L133" i="1"/>
  <c r="L132" i="1"/>
  <c r="L131" i="1"/>
  <c r="L130" i="1"/>
  <c r="L129" i="1"/>
  <c r="L128" i="1"/>
  <c r="L127" i="1"/>
  <c r="AA126" i="1"/>
  <c r="Z126" i="1"/>
  <c r="P126" i="1"/>
  <c r="O126" i="1"/>
  <c r="N126" i="1"/>
  <c r="M126" i="1"/>
  <c r="K126" i="1"/>
  <c r="J126" i="1"/>
  <c r="I126" i="1"/>
  <c r="H126" i="1"/>
  <c r="G126" i="1"/>
  <c r="L126" i="1" l="1"/>
  <c r="L122" i="1"/>
  <c r="L121" i="1" s="1"/>
  <c r="AA121" i="1"/>
  <c r="Z121" i="1"/>
  <c r="P121" i="1"/>
  <c r="O121" i="1"/>
  <c r="N121" i="1"/>
  <c r="M121" i="1"/>
  <c r="K121" i="1"/>
  <c r="J121" i="1"/>
  <c r="I121" i="1"/>
  <c r="H121" i="1"/>
  <c r="G121" i="1"/>
  <c r="L112" i="1" l="1"/>
  <c r="L111" i="1"/>
  <c r="L110" i="1"/>
  <c r="L109" i="1"/>
  <c r="L108" i="1"/>
  <c r="L107" i="1"/>
  <c r="L106" i="1"/>
  <c r="L105" i="1"/>
  <c r="L104" i="1"/>
  <c r="L103" i="1"/>
  <c r="AA102" i="1"/>
  <c r="Z102" i="1"/>
  <c r="P102" i="1"/>
  <c r="O102" i="1"/>
  <c r="N102" i="1"/>
  <c r="M102" i="1"/>
  <c r="K102" i="1"/>
  <c r="J102" i="1"/>
  <c r="I102" i="1"/>
  <c r="H102" i="1"/>
  <c r="G102" i="1"/>
  <c r="L102" i="1" l="1"/>
  <c r="L27" i="1" l="1"/>
  <c r="L26" i="1"/>
  <c r="L25" i="1"/>
  <c r="L24" i="1"/>
  <c r="L23" i="1"/>
  <c r="L22" i="1"/>
  <c r="L21" i="1"/>
  <c r="L20" i="1"/>
  <c r="AA19" i="1"/>
  <c r="Z19" i="1"/>
  <c r="P19" i="1"/>
  <c r="O19" i="1"/>
  <c r="N19" i="1"/>
  <c r="M19" i="1"/>
  <c r="K19" i="1"/>
  <c r="J19" i="1"/>
  <c r="I19" i="1"/>
  <c r="H19" i="1"/>
  <c r="G19" i="1"/>
  <c r="L19" i="1" l="1"/>
  <c r="L18" i="1"/>
  <c r="AA17" i="1"/>
  <c r="Z17" i="1"/>
  <c r="P17" i="1"/>
  <c r="O17" i="1"/>
  <c r="N17" i="1"/>
  <c r="M17" i="1"/>
  <c r="K17" i="1"/>
  <c r="J17" i="1"/>
  <c r="I17" i="1"/>
  <c r="H17" i="1"/>
  <c r="G17" i="1"/>
  <c r="L17" i="1" l="1"/>
  <c r="H12" i="1"/>
  <c r="H11" i="1" s="1"/>
  <c r="I12" i="1"/>
  <c r="I11" i="1" s="1"/>
  <c r="J12" i="1"/>
  <c r="J11" i="1" s="1"/>
  <c r="K12" i="1"/>
  <c r="K11" i="1" s="1"/>
  <c r="M12" i="1"/>
  <c r="N12" i="1"/>
  <c r="N11" i="1" s="1"/>
  <c r="G12" i="1"/>
  <c r="G11" i="1" s="1"/>
  <c r="L16" i="1"/>
  <c r="AA12" i="1" l="1"/>
  <c r="Z12" i="1"/>
  <c r="L12" i="1" l="1"/>
  <c r="L11" i="1" s="1"/>
  <c r="O12" i="1"/>
  <c r="P12" i="1"/>
</calcChain>
</file>

<file path=xl/sharedStrings.xml><?xml version="1.0" encoding="utf-8"?>
<sst xmlns="http://schemas.openxmlformats.org/spreadsheetml/2006/main" count="2567" uniqueCount="734">
  <si>
    <t xml:space="preserve"> </t>
  </si>
  <si>
    <t>Термін реалізації проекту</t>
  </si>
  <si>
    <t>Дніпропетровська</t>
  </si>
  <si>
    <t>Область</t>
  </si>
  <si>
    <t>Назва місцевого бюджету адміністративно-територіальної одиниці</t>
  </si>
  <si>
    <t>Назва проекту</t>
  </si>
  <si>
    <t>рік початку</t>
  </si>
  <si>
    <t>рік завершення</t>
  </si>
  <si>
    <t>Бюджет Дніпровської міської територіальної громади</t>
  </si>
  <si>
    <t>Будівництво ІІІ черги водогону нижньої частини колишнього смт Таромське у м. Дніпрі</t>
  </si>
  <si>
    <t>Капітальний ремонт захисної споруди цивільного захисту № 12834 по вул. Старокозацькій, 65 в м. Дніпрі</t>
  </si>
  <si>
    <t>Капітальний ремонт захисної споруди цивільного захисту № 12831 по вул. Старокозацькій, 52 А в м. Дніпрі</t>
  </si>
  <si>
    <t>Місцеві бюджети</t>
  </si>
  <si>
    <t>Інші джерела</t>
  </si>
  <si>
    <t>Вартість проекту, тис. грн</t>
  </si>
  <si>
    <t>Загальна кошторисна вартість</t>
  </si>
  <si>
    <t>Залишок загальної кошторисної вартості станом на 01.01.2024</t>
  </si>
  <si>
    <t>Усього</t>
  </si>
  <si>
    <t>Ні</t>
  </si>
  <si>
    <t>Так</t>
  </si>
  <si>
    <t>Примітка</t>
  </si>
  <si>
    <t>х</t>
  </si>
  <si>
    <t>Потреба у фінансуванні на 2024 рік (у тому числі погашення кредиторської заборгованості), тис. гривень</t>
  </si>
  <si>
    <t>Форма власності</t>
  </si>
  <si>
    <t>Чи було пошкоджено\зруйновано об’єкт внаслідок військової агресії рф (так, ні)</t>
  </si>
  <si>
    <t xml:space="preserve"> ID проєкту в Єдиній цифровій інтегрованій інформаційно-аналітичній системі управління процесом відбудови інфраструктури </t>
  </si>
  <si>
    <t>Затвреджено програму комплексного відновлення області (відповідно до постанови КМУ від 14.10.2022 № 1159)
(так/ні)</t>
  </si>
  <si>
    <t>Соціальна складова проєкту</t>
  </si>
  <si>
    <t xml:space="preserve">Вказати номер проєкту (об’єкту, заходу) у плані  виконання програми комплексного відновлення області </t>
  </si>
  <si>
    <t xml:space="preserve">Вказати номер проєкту (об’єкту, заходу) у плані  програми комплексного відновлення території територіальної громади (її частини) </t>
  </si>
  <si>
    <t>Кількість осіб, які користува-тимуться послугою</t>
  </si>
  <si>
    <t>у тому числі ВПО</t>
  </si>
  <si>
    <t xml:space="preserve">Напрям використання коштів Фонду, відповідно до Порядку використання коштів Фонду (постанова КМУ від 10.02.2023 № 118 із змінами), № </t>
  </si>
  <si>
    <t>№ п/п</t>
  </si>
  <si>
    <t>У разі відповіді "Так" у графі 20, вказати реєстр.№ об'єкта в Державному реєстру майна, пошкодженого та знищеного внаслідок бойових дій, терористичних актів, диверсій, спричинених збройною агресією Російської Федерації</t>
  </si>
  <si>
    <t>У разі відповіді "Так" у графі 23</t>
  </si>
  <si>
    <t>У разі відповіді "Так" у графі 25</t>
  </si>
  <si>
    <t>Фонд</t>
  </si>
  <si>
    <t>Затверджено  програму комплексного відновлення території територіальної громади (її частини), (відповідно до постанови КМУ від 14.10.2022 № 1159)
(так/ні)</t>
  </si>
  <si>
    <t>Фонд у 2023 році, тис. гривень</t>
  </si>
  <si>
    <t>Касові видатки у 2023 році</t>
  </si>
  <si>
    <t>Передбачено у 2023 році</t>
  </si>
  <si>
    <t>Обсяг невикористаних асигнувань Фонду в 2023 році, тис. гривень</t>
  </si>
  <si>
    <t>комунальна</t>
  </si>
  <si>
    <t>200923-E7A24425</t>
  </si>
  <si>
    <t>200923-E53B916D</t>
  </si>
  <si>
    <t>200923-A3951993</t>
  </si>
  <si>
    <t>Будівельні роботи, розпочаті у 2023 році, знаходяться на завершальному етапі. Обсяги коштів фонду, які пропонуються до фінансування, розраховані, виходячи з умов укладених договорів.</t>
  </si>
  <si>
    <t>Бюджет Павлоградської міської територіальної громади</t>
  </si>
  <si>
    <t>ні</t>
  </si>
  <si>
    <t>комунальна власність</t>
  </si>
  <si>
    <t>Реконструкція гуртожитку по вул. Промислова, 9/2 у м. Павлоград Дніпропетровської області (житло для внутрішньо переміщених осіб)</t>
  </si>
  <si>
    <t>так</t>
  </si>
  <si>
    <t>ОНМ-30.01.2024-284253</t>
  </si>
  <si>
    <t>Житомирська</t>
  </si>
  <si>
    <t>Обласний бюджет Житомирської області</t>
  </si>
  <si>
    <t>Капітальний ремонт  Кирданівського ліцею Овруцької міської ради за адресою: вул. Лесі Українки, 2, с.Кирдани Коростенського району, Житомирської області</t>
  </si>
  <si>
    <t>ОНМ-28.03.2023-25455</t>
  </si>
  <si>
    <t>BR-4/4/23-39932654-4921</t>
  </si>
  <si>
    <t xml:space="preserve"> - </t>
  </si>
  <si>
    <t>Запорізька</t>
  </si>
  <si>
    <t>Обласний бюджет Запорізької області</t>
  </si>
  <si>
    <t>Будівництво питного водопроводу від с.Люцерна Вільнянського району до с. Георгіївське Вільнянського району на території Михайлівської сільської ради та від с. Георгіївське до с. Гнаровське на території Михайлівської та Гнаровської сільських рад Вільнянського району Запорізької області</t>
  </si>
  <si>
    <t>131123-65083380</t>
  </si>
  <si>
    <t>Реконструкція північного групового водопроводу від м. Запоріжжя до с. Лукашеве для водопостачання населених пунктів Запорізького району</t>
  </si>
  <si>
    <t>RE-9/4/23-04054079-5398</t>
  </si>
  <si>
    <t>Реконструкція водоводу від ДВС-1 до с. Люцерна, Вільнянського району, Запорізької області</t>
  </si>
  <si>
    <t>091123-57BCC1F8</t>
  </si>
  <si>
    <t>З метою остаточного завершення будівництва та подальшого введення об'єкту в експлуатацію заплановано кошти на 2025 рік у сумі - 18 975,126 тис. грн.</t>
  </si>
  <si>
    <t>Реконструкція водоводу питної води м. Вільнянськ - смт. Новомиколаївка на ділянці НС-ІІІ підйому м. Вільнянськ - с. Задоріжне</t>
  </si>
  <si>
    <t>091123-D29A85B8</t>
  </si>
  <si>
    <t>Бюджет Запорізької міської територіальної громади</t>
  </si>
  <si>
    <t>Капітальний ремонт з відновленням несучих конструкцій житлового будинку № 22 по вул. Кияшка у м. Запоріжжя після потрапляння боєприпасів</t>
  </si>
  <si>
    <t xml:space="preserve">спільна сумісна </t>
  </si>
  <si>
    <t>ОНМ-17.03.2023-16999</t>
  </si>
  <si>
    <t>BR-20/5/23-38461952-6964</t>
  </si>
  <si>
    <t>Капітальний ремонт житлового будинку по вул. Сталеварів,16 з відновленням несучих конструкцій після потрапляння боєприпасів в м. Запоріжжя</t>
  </si>
  <si>
    <t>ОНМ-17.03.2023-16967</t>
  </si>
  <si>
    <t>BR-20/5/23-38461952-6967</t>
  </si>
  <si>
    <t>Капітальний ремонт житлового будинку по вул. Зестафонська, 10 з відновленням несучих конструкцій після потрапляння боєприпасів в м. Запоріжжя</t>
  </si>
  <si>
    <t>ОНМ-17.03.2023-17026</t>
  </si>
  <si>
    <t>BR-20/5/23-38461952-6969</t>
  </si>
  <si>
    <t>Реставрація житлового будинку по пр. Соборний / вул. Сталеварів №151/ 11 з відновленням несучих конструкцій після потрапляння боєприпасів в м. Запоріжжя</t>
  </si>
  <si>
    <t>ОНМ-20.03.2023-17456</t>
  </si>
  <si>
    <t>RS-22/5/23-38461952-7073</t>
  </si>
  <si>
    <t>Київська</t>
  </si>
  <si>
    <t>Обласний бюджет Київської області</t>
  </si>
  <si>
    <t>Капітальний ремонт з підсиленням несучих конструкцій багатоквартирного житлового будинку по вул. Києво-Мироцька, 104Б м. Буча, Бучанського району, Київської області. Заходи з усунення аварій в багатоквартирному житловому фонді</t>
  </si>
  <si>
    <t>спільна/сумісна</t>
  </si>
  <si>
    <t>ОНМ-25.04.2023-53574</t>
  </si>
  <si>
    <t>BR-6/4/23-37641918-4986</t>
  </si>
  <si>
    <t>Проведено касові видатки, виконанно більше 45% робіт від кошторисної вартості проєкту, договір на виконання ремонтних робіт укладений на строк реаліазації 2023-2024. Акти виконаних робіт в повному обсязі не зареєстровані у звязку з закінченням бюджетного періоду</t>
  </si>
  <si>
    <t>Нове будівництво багатоквартирного житлового будинку за адресою: вул. Центральна, 17Є с. Бузова Бучанського району Київської області</t>
  </si>
  <si>
    <t>ОНМ-06.02.2023-6530</t>
  </si>
  <si>
    <t>CO-6/4/23-37641918-4991</t>
  </si>
  <si>
    <t>Проведено касові видатки, винанно 20% робіт від кошторисної вартості проєкту, договір на виконання ремонтних робіт укладений на строк реаліазації 2023-2024. Заплановано строк завершення робіт на 2024 рік. Акти виконаних робіт в повному обсязі не закриті у зв'язку з закінченням бюджетного періоду</t>
  </si>
  <si>
    <t>Капітальний ремонт багатоквартирного житлового будинку по Гостомельському шосе, 24/1 в м. Ірпінь Бучанського району Київської області (з метою усунення аварій, що виникли внаслідок воєнних (бойових) дій)</t>
  </si>
  <si>
    <t>ОНМ-27.01.2023-4794</t>
  </si>
  <si>
    <t>BR-6/4/23-37641918-4992</t>
  </si>
  <si>
    <t>Проведено касові видатки, виконанно більше 20 % робіт від кошторисної вартості проєкту, договір на виконання ремонтних робіт укладений на строк реаліазації 2023-2024.Заплановано строк завершення робіт на 2025 рік.</t>
  </si>
  <si>
    <t>Капітальний ремонт з підсиленням несучих конструкцій багатоквартирного житлового будинку по вул. Нове Шосе, 5 м. Буча, Бучанського району, Київської області. Заходи з усунення аварій в багатоквартирному житловому фонді</t>
  </si>
  <si>
    <t>ОНМ-19.04.2023-46493</t>
  </si>
  <si>
    <t>BR-7/4/23-04360586-5088</t>
  </si>
  <si>
    <t>Проведено касові видатки,  виконанно більше 40 % робіт від кошторисної вартості проєкту, договір на виконання ремонтних робіт укладений на строк реаліазації 2023-2024</t>
  </si>
  <si>
    <t>Капітальний ремонт з підсиленням несучих конструкцій багатоквартирного житлового будинку по вул. Вокзальна, 101 у м. Буча, Бучанського району, Київської області - заходи з усунення аварій в багатоквартирному житловому фонді</t>
  </si>
  <si>
    <t>ОНМ-18.04.2023-45573</t>
  </si>
  <si>
    <t>BR-7/4/23-04360586-5090</t>
  </si>
  <si>
    <t>Проведено касові видатки, виконанно білеше 60 % робіт від кошторисної вартості проєкту, договір на виконання ремонтних робіт укладений на строк реаліазації 2023-2024</t>
  </si>
  <si>
    <t>Капітальний ремонт фасаду багатоквартирного житлового будинку по вул. Енергетиків, 2 у м. Буча, Бучанського району, Київської області - заходи з усунення аварій в багатоквартирному житловому фонді</t>
  </si>
  <si>
    <t>ОНМ-19.04.2023-46506</t>
  </si>
  <si>
    <t>BR-7/4/23-04360586-5091</t>
  </si>
  <si>
    <t>Проведено касові видатки, виконанно білеше 75 % робіт від кошторисної вартості проєкту, договір на виконання ремонтних робіт укладений на строк реаліазації 2023-2024</t>
  </si>
  <si>
    <t>Капітальний ремонт на відновлення пошкоджень будівельних конструкцій житлового будинку, які виникли внаслідок надзвичайної ситуації військового характеру, спричинені збройною агресією російської федерації на за адресою: вул. Декабристів, 46, м. Васильків, Київської області</t>
  </si>
  <si>
    <t>ОНМ-23.03.2023-21526</t>
  </si>
  <si>
    <t>BR-6/4/23-21467647-5074</t>
  </si>
  <si>
    <t>Проведено касові видатки, виконанно більше 25 % робіт від кошторисної вартості проєкту, розпочато будівельні роботи робіт, договір на виконання ремонтних робіт укладений на строк реаліазації 2023-2024</t>
  </si>
  <si>
    <t>Капітальний ремонт пошкоджених будівельних конструкцій житлового будинку , які виникли внаслідок надзвичайної ситуації військового характеру, спричинені збройною агресією російської федерації за адресою: вул. Декабристів, 52, м. Васильків, Київської області</t>
  </si>
  <si>
    <t>ОНМ-24.03.2023-22098</t>
  </si>
  <si>
    <t>BR-6/4/23-21467647-5065</t>
  </si>
  <si>
    <t>Проведено касові видатки, виконанно більне ніж 45% робіт від кошторисної вартості проєкту, договір на виконання ремонтних робіт укладений на строк реаліазації 2023-2024</t>
  </si>
  <si>
    <t>Капітальний ремонт житлового будинку за адресою: вул. Свято Покровська,буд. 73-Е, селище Гостомель, Бучанського району, Київської області</t>
  </si>
  <si>
    <t>ОНМ-05.05.2023-70354</t>
  </si>
  <si>
    <t>BR-6/4/23-21467647-5068</t>
  </si>
  <si>
    <t>Проведено касові видатки, розпочаті будівельні роботи, виконанно більше 30 % робіт від кошторисної вартості проєкту, продовження строку дії договору про закупівлю та строку виконання зобов’язань  до 31.12.2024</t>
  </si>
  <si>
    <t>Капітальний ремонт житлового будинку у зв'язку з бойовими діями внаслідок військової агресії російської федерації проти України, за адресою: Київська область, Бучанський район, місто Ірпінь,вул. Університетська, 2к</t>
  </si>
  <si>
    <t>ОНМ-24.02.2023-11134</t>
  </si>
  <si>
    <t>BR-6/4/23-21467647-5078</t>
  </si>
  <si>
    <t>Проведено касові видатки, виконанно більше ніж 85 % робіт від кошторисної вартості проєкту, договір на виконання ремонтних робіт укладений на строк реаліазації 2023-2024</t>
  </si>
  <si>
    <t>Капітальний ремонт багатоквартирного житлового будинку за адресою в м. Ірпінь, вул. Гостомельське шосе, 22 Київської області</t>
  </si>
  <si>
    <t>ОНМ-03.01.2023-341</t>
  </si>
  <si>
    <t>BR-6/4/23-21467647-5080</t>
  </si>
  <si>
    <t>Проведено касові видатки, виконанно більше 30 % робіт від кошторисної вартості проєкту, розпочаті будівельні роботи, договір на виконання  робіт укладений на строк реаліазації 2023-2024</t>
  </si>
  <si>
    <t>Капітальний ремонт багатоквартирного житлового будинкув м. Ірпінь Київської області по вул. Гостомельське шосе, 7-а, який постраждав внаслідок військової агресії російської федерації проти України (в т.ч. проектування)</t>
  </si>
  <si>
    <t>ОНМ-24.02.2023-11139</t>
  </si>
  <si>
    <t>BR-6/4/23-21467647-5081</t>
  </si>
  <si>
    <t>Проведено касові видатки, виконано більне ніж 45% робітвід кошторисної вартості проєкту, договір на виконання  робіт укладений на строк реаліазації 2023-2024</t>
  </si>
  <si>
    <t>Капітальний ремонт багатоквартирного житлового будинкув м. Ірпінь Київської області по вул. Гостомельське шосе 7-б, який постраждав внаслідок військової агресії російської федерації проти України (в т.ч. проектування)</t>
  </si>
  <si>
    <t>ОНМ-04.05.2023-68137</t>
  </si>
  <si>
    <t>BR-6/4/23-21467647-5082</t>
  </si>
  <si>
    <t>Проведено касові видатки, виконано більне ніж 55% робіт від кошторисної вартості проєкту, договір на виконання  робіт укладений на строк реаліазації 2023-2025</t>
  </si>
  <si>
    <t>Капітальний ремонт (відновлення) багатоквартирного будинку, пошкодженого внаслідок військової агресії російської федерації, за адресою: Київська обл., Бучанський район, смт Макарів, вул. Садова, 1</t>
  </si>
  <si>
    <t>ОНМ-26.04.2023-55229</t>
  </si>
  <si>
    <t>BR-5/4/23-04362183-4982</t>
  </si>
  <si>
    <t>Проведено касові видатки, виконанно понад 45% робіт від кошторисної вартості проєкту, договір на виконання  робіт укладений на строк реаліазації 2023-2024</t>
  </si>
  <si>
    <t>Капітальний ремонт (відновлення) багатоквартирного будинку, пошкодженого внаслідок військової агресії російської федерації, за адресою: Київська обл., Бучанський район, смт Макарів, вул. Садова, 1а</t>
  </si>
  <si>
    <t>ОНМ-05.05.2023-70621</t>
  </si>
  <si>
    <t>BR-5/4/23-04362183-4983</t>
  </si>
  <si>
    <t>Проведено касові видатки, виконанно понад 25% робіт від кошторисної вартості проєкту, 28.12.2023 внесені зміни до договору, строк реалізації подовжено до 31.12.2024</t>
  </si>
  <si>
    <t>Відновлювальні роботи реконструкція пошкодженого майна багатоквартирного житлового будинку за адресою: вул. Комарова, 38 с. Мила Бучанського району, Київської області</t>
  </si>
  <si>
    <t>ОНМ-08.02.2023-7365</t>
  </si>
  <si>
    <t>NS-16/03/2023-37641918-2795</t>
  </si>
  <si>
    <t>Проведено касові видатки, виконанно більше 30 % робіт від кошторисної вартості проєкту, розпочаті будівельні роботи, 28.12.2023 внесені зміни до договору, строк реалізації подовжено до 31.12.2024 відповідно до календарного графіку</t>
  </si>
  <si>
    <t>Відновлювальні роботи реконструкція пошкодженого майна багатоквартирного двосекційного житлового будинку за адресою: вул. Центральна, 17А, с. Бузова Бучанського району Київської області</t>
  </si>
  <si>
    <t>ОНМ-15.02.2023-9341</t>
  </si>
  <si>
    <t>NS-16/03/2023-37641918-2796</t>
  </si>
  <si>
    <t>Проведено касові видатки, розпосчаті будівельні роботи, виконанно більше 30 % робіт від кошторисної вартості проєкту, 25.12.2023 внесені зміни до договору, строк реалізації подовжено до 31.12.2024 відповідно до календарного графіку</t>
  </si>
  <si>
    <t>Відновлювальні роботи капітальний ремонт пошкодженого майна багатоквартирний житловий будинок за адресою: вул. Садова, 8 в селі Дмитрівка Бучанського району Київської області</t>
  </si>
  <si>
    <t>ОНМ-01.03.2023-11953</t>
  </si>
  <si>
    <t>NS-16/03/2023-37641918-2791</t>
  </si>
  <si>
    <t>Проведено касові видатки, виконанно 35% робіт від кошторисної вартості проєкту, 25.12.2023 внесені зміни до договору, строк реалізації подовжено до 31.12.2024 відповідно до календарного графіку</t>
  </si>
  <si>
    <t>Відновлювальні роботи капітальний ремонт пошкодженого майна багатоквартирний житловий будинок за адресою: вул. Садова, 10 в селі Дмитрівка Бучанського району Київської області</t>
  </si>
  <si>
    <t>ОНМ-01.03.2023-11912</t>
  </si>
  <si>
    <t>NS-16/03/2023-37641918-2790</t>
  </si>
  <si>
    <t>Проведено касові видатки, виконануються будівельні роботи, виконанно більше 35 % робіт від кошторисної вартості проєкту,  25.12.2023 внесені зміни до договору, строк реалізації подовжено до 31.12.2024 відповідно до календарного графіку</t>
  </si>
  <si>
    <t>Капітальний ремонт багатоквартирного житлового будинку в м. Ірпінь, Бучанський район, Київської області по вул. Котляревського, 52а, який постраждав в наслідок військової агресії російської федерації проти України (в т.ч. проектування)</t>
  </si>
  <si>
    <t>ОНМ-16.03.2023-15597</t>
  </si>
  <si>
    <t>br-13/5/23-21467647-6638</t>
  </si>
  <si>
    <t>Проведено касові видатки, виконанно 20% робіт від кошторисної вартості проєкту, 25.12.2023 внесені зміни до договору, строк реалізації подовжено до 31.12.2024 відповідно до календарного графіку</t>
  </si>
  <si>
    <t>Капітальний ремонт багатоквартирного житлового будинку по вул. Гостомельське шосе, 5а в м. Ірпінь, Бучанського району, Київської області ( з метою усунення аварій, що виникли внаслідок воєних (бойових) дій) (в т.ч. проектуваня)</t>
  </si>
  <si>
    <t>ОНМ-04.04.2023-31262</t>
  </si>
  <si>
    <t>br-13/5/23-21467647-6639</t>
  </si>
  <si>
    <t>Проведено касові видатки, виконанно майже 10% робіт від кошторисної вартості проєкту, 27.12.2023 внесені зміни до договору, строк реалізації подовжено до 31.12.2024 відповідно до календарного графіку</t>
  </si>
  <si>
    <t>Капітальний ремонт багатоквартирного житлового будинку в м. Ірпінь, Київської області по вул. Ярославська, 14, який постраждав в наслідок військової агресії російської федерації проти України (в т.ч. проектування)</t>
  </si>
  <si>
    <t>ОНМ-13.06.2023-122361</t>
  </si>
  <si>
    <t>br-13/5/23-21467647-6657</t>
  </si>
  <si>
    <t>Виконанно більше 15 % робіт від кошторисної вартості проєкту, 29.12.2023 внесені зміни договору щодо покращення якості предмета закупівлі, за умови що таке покращення не призведе до збільшення суми, визначеної в договорі про закупівлю, договір укладено на строк реалізації 2023-2024</t>
  </si>
  <si>
    <t>Капітальний ремонт житлового будинку за адресою: Київська обл., Бучанський район, сел. Гостомель, пров.Мальовничий 3</t>
  </si>
  <si>
    <t>ОНМ-03.05.2023-65754</t>
  </si>
  <si>
    <t>BR-15/5/23-21467647-6836</t>
  </si>
  <si>
    <t>Проведено касові видатки,  26.12.2023 внесені зміни до договору, строк реалізації подовжено до 31.12.2024 відповідно до календарного графіку, акти виконаних робіт не зареєстровані у звязку з закінченням бюджетного періоду</t>
  </si>
  <si>
    <t>Капітальний ремонт в житловому будинку за адресою: вул. Остромирська, будинок 67, селище Гостомель, Бучанського району, Київської області</t>
  </si>
  <si>
    <t xml:space="preserve">ОНМ-23.06.2023-137281
</t>
  </si>
  <si>
    <t>BR-23/5/23-21467647-7218</t>
  </si>
  <si>
    <t>Проведено касові видатки, виконанно понад 25% робіт від кошторисної вартості проєкту, догоівр укладено на строк реалізації 2023-2024 відповідно до календарного плану</t>
  </si>
  <si>
    <t>Капітальний ремонт (відновлення) багатоквартирного житлового будинку, пошкодженого внаслідок військової агресії російської федерації, за адресою: Київська обл., Бучанського р-н., смт Макарів, вул. Довженка Олександра, 34</t>
  </si>
  <si>
    <t>ОНМ-06.06.2023-113896</t>
  </si>
  <si>
    <t> BR-16/5/23-04362183-6891</t>
  </si>
  <si>
    <t>Проведено касові видатки,  догоівр укладено на строк реалізації 2023-2024 відповідно до календарного плану</t>
  </si>
  <si>
    <t>Бюджет Бучанської міської територіальної громади</t>
  </si>
  <si>
    <t>"Капiтальний ремонт багатоквартирного житлового будинку по вул. Яблунська, 203а у м. Буча, Бучанського району, Київської областi" - заходи з усунення аварiй в багатоквартирному житловому фонді</t>
  </si>
  <si>
    <t>ОНМ-12.05.2023-78936</t>
  </si>
  <si>
    <t>BR-3/5/23-04360586-6258</t>
  </si>
  <si>
    <t>Проведено касові видатки, виконанно більше 70 % робіт від кошторисної вартості проєкту, частково виконані будівельні роботи</t>
  </si>
  <si>
    <t>"Капiтальний ремонт багатоквартирного житлового будинку по вул. Яблунська, буд. 203Б у м. Буча, Бучанського району, Київської областi" - заходи з усунення аварiй в багатоквартирному житловому фонді"</t>
  </si>
  <si>
    <t>ОНМ-02.06.2023-110454</t>
  </si>
  <si>
    <t>BR-3/5/23-04360586-6259</t>
  </si>
  <si>
    <t>Проведено касові видатки, частково виконані будівельні роботи, виконанно більше 10 % робіт від кошторисної вартості проєкту, збільшена сума на будівельні роботи згідно з експертним звітом</t>
  </si>
  <si>
    <t>"Капiтальний ремонт багатоквартирного житлового будинку по вул. Яблунська, буд. 203В у м. Буча, Бучанського району, Київської областi" - заходи з усунення аварiй в багатоквартирному житловому фонді"</t>
  </si>
  <si>
    <t>ОНМ-02.06.2023-110457</t>
  </si>
  <si>
    <t>BR-3/5/23-04360586-6260</t>
  </si>
  <si>
    <t>Проведено касові видатки за ПКД, збільшена сума на будівельні роботи згідно з експертним звітом</t>
  </si>
  <si>
    <t>"Капiтальний ремонт багатоквартирного житлового будинку по вул. Яблунська, 203г у м. Буча, Бучанського району, Київської областi" - заходи з усунення аварiй в багатоквартирному житловому фонді</t>
  </si>
  <si>
    <t>ОНМ-02.06.2023-110449</t>
  </si>
  <si>
    <t>BR-3/5/23-04360586-6261</t>
  </si>
  <si>
    <t>Проведено касові видатки, частково виконані будівельні роботи, виконанно більше 60 % робіт від кошторисної вартості проєкту, зменшена сума на будівельні роботи згідно з експертним звітом</t>
  </si>
  <si>
    <t>"Капiтальний ремонт багатоквартирного житлового будинку по вул. Яблунська, 203д у м. Буча, Бучанського району, Київської областi" - заходи з усунення аварiй в багатоквартирному житловому фонді</t>
  </si>
  <si>
    <t>ОНМ-26.04.2023-55517</t>
  </si>
  <si>
    <t>BR-3/5/23-04360586-6262</t>
  </si>
  <si>
    <t>Проведено касові видатки, частково виконані будівельні роботи</t>
  </si>
  <si>
    <t>"Капiтальний ремонт багатоквартирного житлового будинку по вул. Яблунська, 318а у м. Буча, Бучанського району, Київської областi" - заходи з усунення аварiй в багатоквартирному житловому фонді</t>
  </si>
  <si>
    <t>ОНМ-08.05.2023-71254</t>
  </si>
  <si>
    <t>BR-3/5/23-04360586-6263</t>
  </si>
  <si>
    <t>Проведено касові видатки, частково виконані будівельні роботи, зменьшена  сума на будівельні роботи згідно з експертним звітом</t>
  </si>
  <si>
    <t>"Капітальний ремонт багатоквартирного житлового будинку по вул. Склозаводська, буд.2 у м. Буча, Бучанського району, Київської області" - заходи з усунення аварій в багатоквартирному житловому фонді"</t>
  </si>
  <si>
    <t>ОНМ-02.06.2023-110451</t>
  </si>
  <si>
    <t>BR-3/5/23-04360586-6264</t>
  </si>
  <si>
    <t>"Капiтальний ремонт багатоквартирного житлового будинку по вул. Склозаводська, буд. 5 у м. Буча, Бучанського району, Київської областi" - заходи з усунення аварiй в багатоквартирному житловому фонді</t>
  </si>
  <si>
    <t>ОНМ-02.06.2023-110455</t>
  </si>
  <si>
    <t>BR-3/5/23-04360586-6266</t>
  </si>
  <si>
    <t>"Капiтальний ремонт багатоквартирного житлового будинку по вул. Склозаводська, буд. 6 у м. Буча, Бучанського району, Київської областi" - заходи з усунення аварiй в багатоквартирному житловому фонді"</t>
  </si>
  <si>
    <t>ОНМ-26.04.2023-56416</t>
  </si>
  <si>
    <t>BR-3/5/23-04360586-6267</t>
  </si>
  <si>
    <t>Проведено касові видатки, частково виконані будівельні роботи, збільшена сума на будівельні роботи згідно з експертним звітом</t>
  </si>
  <si>
    <t>"Капiтальний ремонт багатоквартирного житлового будинку по вул. Склозаводська, буд.9 у м. Буча, Бучанського району, Київської областi" - заходи з усунення аварiй в багатоквартирному житловому фонді"</t>
  </si>
  <si>
    <t>ОНМ-25.04.2023-54105</t>
  </si>
  <si>
    <t>BR-3/5/23-04360586-6270</t>
  </si>
  <si>
    <t>"Капiтальний ремонт багатоквартирного житлового будинку по вул. Вокзальна, буд.129Г у м. Буча, Бучанського району, Київської областi" - заходи з усунення аварiй в багатоквартирному житловому фонді"</t>
  </si>
  <si>
    <t>ОНМ-02.06.2023-110420</t>
  </si>
  <si>
    <t>BR-3/5/23-04360586-6273</t>
  </si>
  <si>
    <t>"Капітальний ремонт багатоквартирного житлового будинку по вул. Нове шосе, буд.15 у м. Буча, Бучанського району, Київської області" - заходи з усунення аварій в багатоквартирному житловому фонді"</t>
  </si>
  <si>
    <t>ОНМ-02.06.2023-110416</t>
  </si>
  <si>
    <t>EX-3/5/23-04360586-6280</t>
  </si>
  <si>
    <t>Проведено касові видатки частково виконані роботи</t>
  </si>
  <si>
    <t>"Капітальний ремонт багатоквартирного житлового будинку по вул. Нове шосе, буд.17 у м. Буча, Бучанського району, Київської області" - заходи з усунення аварій в багатоквартирному житловому фонді"</t>
  </si>
  <si>
    <t>ОНМ-02.06.2023-110458</t>
  </si>
  <si>
    <t>EX-3/5/23-04360586-6281</t>
  </si>
  <si>
    <t>Проведено касові видатки частково виконані роботи, збільшена сума на будівельні роботи згідно з експертним звітом</t>
  </si>
  <si>
    <t>"Капітальний ремонт багатоквартирного житлового будинку по вул. Польова буд.26 у м. Буча, Бучанського району, Київської області" - заходи з усунення аварій в багатоквартирному житловому фонді"</t>
  </si>
  <si>
    <t>ОНМ-02.06.2023-110444</t>
  </si>
  <si>
    <t>EX-3/5/23-04360586-6277</t>
  </si>
  <si>
    <t>"Капiтальний ремонт багатоквартирного житлового будинку по вул. Склозаводська, буд. 10 у м. Буча, Бучанського району, Киiвської областi" - заходи з усунення аварiй в багатоквартирному житловому фонді"</t>
  </si>
  <si>
    <t>ОНМ-02.06.2023-110439</t>
  </si>
  <si>
    <t>BR-3/5/23-04360586-6271</t>
  </si>
  <si>
    <t>Бюджет Ірпінської міської територіальної громади</t>
  </si>
  <si>
    <t>"Капітальний ремонт багатоквартирного житлового будинку в м. Ірпінь, Бучанський район, Київської області по вул. Соборна, 107, який постраждав в наслідок військової агресії російської федерації проти України (в т.ч. проектування)"</t>
  </si>
  <si>
    <t>ОНМ-15.05.2023-81701</t>
  </si>
  <si>
    <t>BR-7/5/23-21467647-6448</t>
  </si>
  <si>
    <t>Проведені касові видатки, збільшена сума на будівельні роботи згідно з експертним звітом</t>
  </si>
  <si>
    <t>«Капітальний ремонт багатоквартирного житлового будинку в м. Ірпінь Київської області по вул. Полтавська, 61, який постраждав внаслідок військової агресії російської федерації проти України (в.т.ч. проектування)»</t>
  </si>
  <si>
    <t>ОНМ-06.06.2023-113021</t>
  </si>
  <si>
    <t>BR-7/5/23-21467647-6451</t>
  </si>
  <si>
    <t>Проведені касові видатки, розпочаті будівельні роботи</t>
  </si>
  <si>
    <t>Капітальний ремонт багатоквартирного житлового будинку в м. Ірпінь Бучанський район, Київської області по вул. Білокур, 7,8,9,10, який постраждав в наслідок військової агресії російської федерації проти України (в т.ч. проектування)</t>
  </si>
  <si>
    <t>ОНМ-14.03.2023-14349; 
ОНМ-30.01.2023-5124; 
ОНМ-24.01.2023-213120; ОНМ-13.06.2023-122536</t>
  </si>
  <si>
    <t>br-13/5/23-21467647-6647</t>
  </si>
  <si>
    <t>Капітальний ремонт багатоквартирного житлового будинку в м. Ірпінь, Бучанський район, Київської області по вул. Соборна, 109, який постраждав в наслідок військової агресії російської федерації проти України (в т.ч. проектування)</t>
  </si>
  <si>
    <t>ОНМ-13.06.2023-122499</t>
  </si>
  <si>
    <t>br-13/5/23-21467647-6637</t>
  </si>
  <si>
    <t>Капітальний ремонт багатоквартирного житлового будинку в м. Ірпінь Київської області по вул. Миру, 10, який постраждав в наслідок військової агресії російської федерації проти України (в.т.ч. проектування)</t>
  </si>
  <si>
    <t>ОНМ-07.04.2023-35391</t>
  </si>
  <si>
    <t>br-13/5/23-21467647-6653</t>
  </si>
  <si>
    <t>Капітальний ремонт багатоквартирного житлового будинку в м. Ірпінь, Київської області по вул. Привокзальна площа, 2 який постраждав в наслідок військової агресії російської федерації проти України (в.т.ч. проектування)</t>
  </si>
  <si>
    <t>ОНМ-13.06.2023-122372</t>
  </si>
  <si>
    <t>br-13/5/23-21467647-6640</t>
  </si>
  <si>
    <t>Капітальний ремонт багатоквартирного житлового будинку в м. Ірпінь, Київської області по вул. Соборна, 146 який постраждав в наслідок військової агресії російської федерації проти України (в т.ч. проектування)</t>
  </si>
  <si>
    <t>ОНМ-25.02.2023-11150</t>
  </si>
  <si>
    <t>br-13/5/23-21467647-6641</t>
  </si>
  <si>
    <t>Капітальний ремонт багатоквартирного житлового будинку в м. Ірпінь по вул. Шевченко, 4, який постраждав в наслідок військової агресії Російської федерації проти України (в т.ч. проектування)</t>
  </si>
  <si>
    <t>ОНМ-12.05.2023-79257</t>
  </si>
  <si>
    <t>br-13/5/23-21467647-6655</t>
  </si>
  <si>
    <t>Капітальний ремонт багатоквартирного житлового будинку в м. Ірпінь, Київської області по вул. Котляревського, 54-а, який постраждав в наслідок військової агресії російської федерації проти України. (в т.ч. проектування)</t>
  </si>
  <si>
    <t>ОНМ-21.01.2023-3355</t>
  </si>
  <si>
    <t>br-13/5/23-21467647-6636</t>
  </si>
  <si>
    <t>Нове будівництво Бишівського закладу дошкільної освіти (ясла-садок) «Каштан» Бишівської сільської ради Фастівського району Київської області за адресою: вул. Захисників України, буд. 7 в с. Бишів Фастівського району Київської області</t>
  </si>
  <si>
    <t>ОНМ-25.04.2023-54529</t>
  </si>
  <si>
    <t>RE-6/4/23-37641918-4999</t>
  </si>
  <si>
    <t>Проведено касові видатки, виконанно 3% робіт від кошторисної вартості проєкту, договір на виконання ремонтних робіт укладений на строк реаліазації 2023-2024</t>
  </si>
  <si>
    <t>Будівництво Ворзельської початкової школи з дошкільним підрозділом по вул.Курортна 37, в селищі Ворзель, Бучанського району, Київської області</t>
  </si>
  <si>
    <t>ОНМ-27.04.2023-58307</t>
  </si>
  <si>
    <t>CO-6/4/23-37641918-5002</t>
  </si>
  <si>
    <t>Проведено касові видатки, ведуться будівельні роботи, договір на виконання ремонтних робіт укладений на строк реаліазації 2023-2024. Заплановано строк завершення робіт 2025 рік.</t>
  </si>
  <si>
    <t>Капітальний ремонт закладу дошкільної освіти (ясла-садок) комбінованого типу "Веселка" Гостомельської селищної ради Бучанського району Київської області за адресою: вул. Рекунова, 3-б, сел.Гостомель, Бучанський район, Київська область</t>
  </si>
  <si>
    <t>ОНМ-05.05.2023-70384</t>
  </si>
  <si>
    <t>BR-6/4/23-37641918-5005</t>
  </si>
  <si>
    <t>Проведено касові видатки, виконанно частково відновлювальні роботи, договір на виконання ремонтних робіт укладений на строк реаліазації 2023-2024</t>
  </si>
  <si>
    <t>Реконструкція дошкільного навчального закладу №2«Веснянка» (ясла-садок) Ірпінської міської ради Київської області за адресою: вул. Полтавська, 5, м Ірпінь, Київська обл. (усунення аварій, що виникли внаслідок воєнних (бойових) дій)</t>
  </si>
  <si>
    <t>ОНМ-27.04.2023-57775</t>
  </si>
  <si>
    <t>RE-6/4/23-37641918-5008</t>
  </si>
  <si>
    <t>Проведено касові видатки, виконанно 5% робіт від кошторисної вартості проєкту, договір на виконання ремонтних робіт укладений на строк реаліазації 2023-2024. Заплановано строк завершення робіт на 2025 рік.</t>
  </si>
  <si>
    <t>Капітальний ремонт Васильківського закладу дошкільної освіти №12 "Дюймовочка" за адресою: вул. Коцюбинського, 15А, м. Васильків, Київська область</t>
  </si>
  <si>
    <t>ОНМ-26.03.2023-22980</t>
  </si>
  <si>
    <t>BR-6/4/23-21467647-5076</t>
  </si>
  <si>
    <t>Проведено касові видатки, частково виконані роботи договір на виконання ремонтних робіт укладений на строк реаліазації 2023-2024</t>
  </si>
  <si>
    <t>Реконструкція (для ліквідації наслідків надзвичайної ситуації) закладу дошкільної освіти (ясла-садок) комбінованого типу "Джерельце" Броварської міської ради Броварського району Київської області за адресою: Київська область, м. Бровари, вул. Петлюри Симона, 13-б</t>
  </si>
  <si>
    <t>ОНМ-13.06.2023-123580</t>
  </si>
  <si>
    <t>RE-13/5/23-26146617-6635</t>
  </si>
  <si>
    <t>Проведено касові видатки, частково виконані роботи договір на виконання ремонтних робіт укладений на строк реаліазації 2023-2024. Заплановано строк завершення робіт на 2025 рік.</t>
  </si>
  <si>
    <t>"Реконструкція будівлі амбулаторії загальної практики сімейної медицини з облаштуванням службових приміщень для проживання медичних працівників зі статусом ВПО (реконструкція), за адресою: Україна, Київська область, Фастівський район, Боярська територіальна громада, с. Жорнівка, пров. Озерний, 4 "</t>
  </si>
  <si>
    <t>ОНМ-27.03.2023-24164</t>
  </si>
  <si>
    <t>RE-7/5/23-21467647-6531</t>
  </si>
  <si>
    <t>Проведено касові видатки, виконані роботи договір на виконання ремонтних робіт укладений на строк реаліазації 2023-2024</t>
  </si>
  <si>
    <t>«Капітальний ремонт частини елементів покрівлі лікувального корпусу комунального некомерційного підприємства Київської обласної ради "Київська обласна дитяча лікарня" за адресою: Київська обл., Києво -Святошинський р-н, м. Боярка, вул. Хрещатик, 83.»(коригування)"</t>
  </si>
  <si>
    <t>ОНМ-09.06.2023-118926</t>
  </si>
  <si>
    <t>BR-9/5/23-21467647-6590</t>
  </si>
  <si>
    <t>Проведено касові видатки, частково виконані роби договір на виконання ремонтних робіт укладений на строк реаліазації 2023-2024</t>
  </si>
  <si>
    <t>"Капитальний ремонт протирадіаційного укриття за адресою: м.Боярка, вул. Є.Коновальця, 27А"</t>
  </si>
  <si>
    <t>BR-7/5/23-21467647-6534</t>
  </si>
  <si>
    <t>Проведено касові видатки, виконанно більше 35 % робіт від кошторисної вартості проєкту, договір на виконання ремонтних робіт укладений на строк реаліазації 2023-2024</t>
  </si>
  <si>
    <t>Нове будівництво захисної споруди цивільного захисту (протирадіаційне укриття) на території Переяславської гімназії № 5, Переяславської міської ради по вул. Космонавтів, 22, у м. Переяслав Бориспільського району Київської області</t>
  </si>
  <si>
    <t>CO-8/5/23-21467647-6575</t>
  </si>
  <si>
    <t>Проведено касові видатки, ведуться будівельні роботи, договір на виконання ремонтних робіт укладений на строк реаліазації 2023-2024</t>
  </si>
  <si>
    <t>Нове будівництво окремо розташованої захисної споруди (тимчасового сховища) на території Закладу дошкільної освіти (ясла-садок) №8 «Теремок» - центру Софії Русової Славутицької міської ради Вишгородського району Київської області за адресою: Київська область, Вишгородський район, м. Славутич, Добринінський квартал, буд.2</t>
  </si>
  <si>
    <t>CO-9/5/23-21467647-6587</t>
  </si>
  <si>
    <t>Проведено касові видатки, договір на виконання ремонтних робіт укладений на строк реаліазації 2023-2024</t>
  </si>
  <si>
    <t>Будівництво захисної споруди цивільного захисту (споруда подвійного призначення з захисними властивостями ПРУ) Узинського ліцею “Обдарованість” Узинської міської ради Київської області по вул. Незалежності, 29 м. Узин, Білоцерківський район Київська область</t>
  </si>
  <si>
    <t>CO-6/5/23-41973438-6418</t>
  </si>
  <si>
    <t>Проведено касові видатки, ведуться будівельні роботи, виконанно більше 50 % робіт від кошторисної вартості проєкту, договір на виконання ремонтних робіт укладений на строк реаліазації 2023-2024</t>
  </si>
  <si>
    <t>Будівництво захисної споруди цивільного захисту (споруда подвійного призначення з захисними властивостями ПРУ) Узинського ліцею “Успіх” Узинської міської ради Київської області по вул. Лесі Українки, 64а м. Узин, Білоцерківський район Київська область</t>
  </si>
  <si>
    <t>CO-6/5/23-41973438-6414</t>
  </si>
  <si>
    <t>Проведено касові видатки, ведуться будівельні роботи, виконанно більше 50 % робіт від кошторисної вартості проєкту, договір на виконання ремонтних робіт укладений на строк реаліазації 2023-2025</t>
  </si>
  <si>
    <t>Бідівництво захисної споруди цивільного захисту Фурсівського ліцію-гімназії по вул. Шкільна, 26 в с. Фурси Білоцерківського району Київської області</t>
  </si>
  <si>
    <t>CO-6/5/23-04363225-6415</t>
  </si>
  <si>
    <t>Проведено касові видатки, виконанно більше 50 % робіт від кошторисної вартості проєкту,  договір на виконання ремонтних робіт укладений на строк реаліазації 2023-2024</t>
  </si>
  <si>
    <t>Нове будівництво споруди цивільного захисту (укриття) в опорному закладі освіти "Ржищівська гімназія "Гармонія""Ржищівської міської ради Київської області за адресою: вул. Адмірала Петренка, 2, м. Ржищів, Обухівський р-н, Київська обл."</t>
  </si>
  <si>
    <t>-</t>
  </si>
  <si>
    <t>CO-6/5/23-20628456-6390</t>
  </si>
  <si>
    <t>Договір на виконання ремонтних робіт укладений на строк реаліазації 2023-2024</t>
  </si>
  <si>
    <t>Нове будівництво протирадіаційного укриття цивільного захисту на територіях ЗДО "Ромашка" та ЗДО "Золоті зернята" по вул. Вокзальна в смт Глеваха</t>
  </si>
  <si>
    <t>CO-6/5/23-44080284-6402</t>
  </si>
  <si>
    <t>Проведено касові видатки, виконанно більше 25 % робіт від кошторисної вартості проєкту, договір на виконання ремонтних робіт укладений на строк реаліазації 2023-2024</t>
  </si>
  <si>
    <t>Будівництво протирадіаційного укриття цивільного захисту на території Мархалівської гімназії Глевахівської селищної ради Фастівського району Київської області по вул. Шкільна, 3 в с. Мархалівка</t>
  </si>
  <si>
    <t>CO-6/5/23-44080284-6399</t>
  </si>
  <si>
    <t>Проведено касові видатки, ведуться будівельні роботи, виконанно більше 20 % робіт від кошторисної вартості проєкту, договір на виконання ремонтних робіт укладений на строк реаліазації 2023-2024</t>
  </si>
  <si>
    <t>Нове будівництво захисної споруди цивільного захисту на території Іванківського ліцею по вул. Центральна,2 в с. Іванків Бориспільського району Київської області</t>
  </si>
  <si>
    <t>CO-16/5/23-21467647-6916</t>
  </si>
  <si>
    <t>Проведено касові видатки, ведуться будівельні роботи, виконанно більше 25 % робіт від кошторисної вартості проєкту, договір на виконання ремонтних робіт укладений на строк реаліазації 2023-2025</t>
  </si>
  <si>
    <t>Нове будівництво захисної споруди цивільного захисту на території Бориспільського ліцею «Патріот» по вул.Глибоцька, 122 в м.Бориспіль Київської області</t>
  </si>
  <si>
    <t>CO-16/5/23-21467647-6917</t>
  </si>
  <si>
    <t>Проведено касові видатки, ведуться будівельні роботи, виконанно більше 25 % робіт від кошторисної вартості проєкту, договір на виконання ремонтних робіт укладений на строк реаліазації 2023-2024</t>
  </si>
  <si>
    <t>Бюджет Петрівської сільської територіальної громади</t>
  </si>
  <si>
    <t>"Нове будівництво захисної споруди цивільного захисту (протирадіаційного укриття) на 390 осіб за адресою: Київська область, Вишгородський район, село Нові Петрівці, вулиця Свято-Покровська, 52"</t>
  </si>
  <si>
    <t>BR-12/4/23- 20583699-5551</t>
  </si>
  <si>
    <t>Проведено касові видатки, розпочаті будівельні роботи, виконанно більше 15% робіт від кошторисної вартості проєкту, договір на виконання ремонтних робіт укладений на строк реаліазації 2023-2024</t>
  </si>
  <si>
    <t>Капітальний ремонт будівлі загальноосвітньої школи І-ІІІ ступенів по вул. Київська 2 в с. Плоске Броварського району Київської області, яка була пошкоджена внаслідок військової агресії рф проти України</t>
  </si>
  <si>
    <t>ОНМ-09.05.2023-73296</t>
  </si>
  <si>
    <t>BR-6/4/23-37641918-5003</t>
  </si>
  <si>
    <t>Проведено касові видатки, виконанно 30 % робіт від кошторисної вартості проєкту, договір на виконання ремонтних робіт укладений на строк реаліазації 2023-2024</t>
  </si>
  <si>
    <t>Капітальний ремонт будівлі Олізарівського ліцею Іванківської селищної ради, розташованого за адресою: Київська обл., Вишгородський район, с. Олізарівка, пров. Шевченка, буд. 12</t>
  </si>
  <si>
    <t>ОНМ-05.05.2023-70673</t>
  </si>
  <si>
    <t>BR-6/4/23-37641918-5007</t>
  </si>
  <si>
    <t>Проведено касові видатки, виконанно 5 % робіт від кошторисної вартості проєкту, договір на виконання ремонтних робіт укладений на строк реаліазації 2023-2024</t>
  </si>
  <si>
    <t>Капітальний ремонт громадської будівлі Бузівської загальноосвітньої школи І-ІІІ ступенів, за адресою: вул. Центральна (вул.Леніна), буд. 19, с. Бузова, Бучанський район, Київська область (Коригування)</t>
  </si>
  <si>
    <t>ОНМ-04.05.2023-67730</t>
  </si>
  <si>
    <t>BR-5/4/23-37641918-4976</t>
  </si>
  <si>
    <t>Проведено касові видатки, частково виконані роботи, договір на виконання ремонтних робіт укладений на строк реаліазації 2023-2024</t>
  </si>
  <si>
    <t>Капітальний ремонт щодо покращення енергозбереження будівлі комунального закладу "Бабинецький заклад загальної середньої освіти І-ІІІ ступенів №13" за адресою: Київська область, Бучанський район, с. Бабинці, вул. Травнева, 70а (утеплення фасадів) - відновлювальні роботи та заходи з усунення аварій</t>
  </si>
  <si>
    <t>ОНМ-02.06.2023-110421</t>
  </si>
  <si>
    <t>BR-3/5/23-04360586-6295</t>
  </si>
  <si>
    <t>Миколаївська</t>
  </si>
  <si>
    <t>Обласний бюджет Миколаївської області</t>
  </si>
  <si>
    <t>Реконструкція водогону Д 1000 мм по мкр. Богоявленський від вул. 2-га Січова до вул. Приміська, м. Миколаїв</t>
  </si>
  <si>
    <t>Комунальна міська</t>
  </si>
  <si>
    <t>RE-16/5/23-35989356-6874</t>
  </si>
  <si>
    <t>Дозвіл на початок проведення будівельних робіт отримано 16.10.2023. Будівельні роботи розпочато.  Станом на 01.01.2024 будівельна готовність 51%</t>
  </si>
  <si>
    <t>Реконструкція водогону Д 1000 мм по вул. Молодіжна від вул. Приміська до вул. Турбінна,  м. Миколаїв</t>
  </si>
  <si>
    <t>RE-16/5/23-35989356-6876</t>
  </si>
  <si>
    <t>Дозвіл на початок проведення будівельних робіт отримано 16.10.2023. Будівельні роботи розпочато.  Станом на 01.01.2024 будівельна готовність 12%</t>
  </si>
  <si>
    <t>Реконструкція водогону Д 1000 мм по вул. Новозаводська та просп. Миру від вул. Турбінна  до НСВ III за адресою: вул. Миколаївська, 14, м. Миколаїв</t>
  </si>
  <si>
    <t>RE-16/5/23-35989356-6877</t>
  </si>
  <si>
    <t>Дозвіл на початок проведення будівельних робіт отримано 16.10.2023. Будівельні роботи розпочато.  Станом на 01.01.2024 будівельна готовність 17%</t>
  </si>
  <si>
    <t>Реконструкція водогону Д 600 мм по вул. Садовій та по вул. Набережна від вул. Нікольська  до р. Інгул, м. Миколаїв</t>
  </si>
  <si>
    <t>RE-16/5/23-35989356-6883</t>
  </si>
  <si>
    <t>Дозвіл на початок проведення будівельних робіт отримано 21.11.2023. Будівельні роботи розпочато.  Станом на 01.01.2024 будівельна готовність 12%</t>
  </si>
  <si>
    <t>Реконструкція водогону Д 600 мм по просп. Героїв України та по пров. Парусний від дюкеру до вул. Флотська, м. Миколаїв</t>
  </si>
  <si>
    <t>RE-16/5/23-35989356-6885</t>
  </si>
  <si>
    <t>Дозвіл на початок проведення будівельних робіт отримано 21.11.2023. Будівельні роботи розпочато.  Станом на 01.01.2024 будівельна готовність 22%</t>
  </si>
  <si>
    <t>Реконструкція водогону Д 600 мм по вул. Флотська від пров. Парусний до вул. А. Шептицького, м. Миколаїв</t>
  </si>
  <si>
    <t>RE-16/5/23-35989356-6886</t>
  </si>
  <si>
    <t>Дозвіл на початок проведення будівельних робіт отримано 15.11.2023. Будівельні роботи розпочато.  Станом на 01.01.2024 будівельна готовність 13%</t>
  </si>
  <si>
    <t xml:space="preserve">Реконструкція будівлі поліклініки КНП "Баштанська багатопрофільна лікарня" Баштанської міської ради за адресою: Миколаївська область, м. Баштанка, вул. Ювілейна, 3 </t>
  </si>
  <si>
    <t xml:space="preserve">ОНМ-16.03.2023-15759.  </t>
  </si>
  <si>
    <t>RE-9/4/23-35989356-5346</t>
  </si>
  <si>
    <t>Укладено договір на будівельні роботи 29.09.2023</t>
  </si>
  <si>
    <t>Реконструкція будівлі лікувального корпусу КНП "Баштанська багатопрофільна лікарня" Баштанської міської ради за адресою: Миколаївська область, м. Баштанка, вул. Ювілейна, 3</t>
  </si>
  <si>
    <t>ОНМ-16.03.2023-15860</t>
  </si>
  <si>
    <t>RE-9/4/23-35989356-5349</t>
  </si>
  <si>
    <t>Реставрація Миколаївської гімназії №2 (пам'ятки архітектури місцевого значення «Міське дівоче училище» (друга жіноча гімназія), ІІ половина ХІХ ст.) по вул. Адміральській, 24 у м. Миколаєві</t>
  </si>
  <si>
    <t>OHM-05.05.2023-68934</t>
  </si>
  <si>
    <t>RS-9/4/23-35989356-5351</t>
  </si>
  <si>
    <t>З 28.11.2023 року розпочато будівельні роботи згідно з постановою КМУ від 07.06.2017 №406 (зі змінами). Станом на 01.01.2024 будівельна готовність 6%</t>
  </si>
  <si>
    <t>Нове будівництво Миколаївського ліцею № 60 Миколаївської міської ради Миколаївської області за адресою: м. Миколаїв, вул. Чорноморська, 1а</t>
  </si>
  <si>
    <t>ОНМ-17.03.2023-16850</t>
  </si>
  <si>
    <t>CO-9/4/23-35989356-5356</t>
  </si>
  <si>
    <t>Укладено договір на будівельні роботи 25.12.2023</t>
  </si>
  <si>
    <t>Одеська</t>
  </si>
  <si>
    <t>Бюджет Одеської міської територіальної громади</t>
  </si>
  <si>
    <t xml:space="preserve">Будівництво магістральних мереж водопроводу від вул. Багрицького до Французького бульвару у м. Одесі (1-а черга - від вул. Багрицького до Фонтанської дороги) </t>
  </si>
  <si>
    <t>DREAM-UA-200923-77DB8CED</t>
  </si>
  <si>
    <t xml:space="preserve">Будівництво магістральних мереж водопроводу від вул. Багрицького до Французького бульвару у м. Одесі (2-а черга - від Фонтанської дороги до вул. Академічної) </t>
  </si>
  <si>
    <t>DREAM-UA-200923-5355C186</t>
  </si>
  <si>
    <t xml:space="preserve">Будівництво магістральних мереж водопроводу від вул. Багрицького до Французького бульвару у м. Одесі (3-а черга - від  вул. Академічної до Французького бульвару) </t>
  </si>
  <si>
    <t>DREAM-UA-200923-5311372F</t>
  </si>
  <si>
    <t xml:space="preserve">Будівництво магістральних мереж водопроводу від вул. Багрицького до Французького бульвару у м. Одесі (4-а черга - по Французькому бульвару, від  вул. Академічної до просп.Гагаріна) </t>
  </si>
  <si>
    <t>DREAM-UA-200923-72869A56</t>
  </si>
  <si>
    <t>Полтавська</t>
  </si>
  <si>
    <t>Бюджет Глобинської міської територіальної громади, усього</t>
  </si>
  <si>
    <t>200923-E52EA199</t>
  </si>
  <si>
    <t>Бюджет Нехворощанської сільської територіальної громади, усього</t>
  </si>
  <si>
    <t>241023-
AF8DF50B</t>
  </si>
  <si>
    <t>Бюджет обласний Полтавський</t>
  </si>
  <si>
    <t>ОНМ-10.05.2023-75683</t>
  </si>
  <si>
    <t>BR-12/4/23-03338030-5562</t>
  </si>
  <si>
    <t>Рівненська</t>
  </si>
  <si>
    <t>Обласний бюджет Рівненської області, усього</t>
  </si>
  <si>
    <t>Нове будівництво лікувально-реабілітаційного корпусу для ветеранів війни та внутрішньо переміщених осіб КП "Рівненський обласний госпіталь ветеранів війни" по вул. Деражненська, 39 в смт Клевань Клеванської територіальної громади Рівненського району Рівненської області</t>
  </si>
  <si>
    <t>Комунальна</t>
  </si>
  <si>
    <t>Підпункт 1 пункту 2 Порядку</t>
  </si>
  <si>
    <t>DREAM-UA-280923-3A49B757</t>
  </si>
  <si>
    <t>Будівництво споруди цивільного захисту (укриття) на території Цепцевицького ліцею Сарненської міської ради по вул. Центральна, 60 в с. Цепцевичі Сарненського району Рівненської області</t>
  </si>
  <si>
    <t>DREAM-UA-311023-0C532412</t>
  </si>
  <si>
    <t>Нове будівництво споруди цивільного захисту на території Ясногірського ліцею, Вирівської сільської ради, за адресою вул. 40-річчя Перемоги 1, с. Ясногірка, Сарненського району, Рівненської області</t>
  </si>
  <si>
    <t>DREAM-UA-251023-07CD87FD</t>
  </si>
  <si>
    <t>Нове будівництво захисної споруди цивільного захисту на території Кідрівського ліцею за адресою: Рівненська область Вараський район,с. Кідри, вул. Поліська, 1</t>
  </si>
  <si>
    <t>DREAM-UA-311023-4F03A67E</t>
  </si>
  <si>
    <t>Бюджет Сарненської міської територіальної громади</t>
  </si>
  <si>
    <t>Капітальний ремонт протирадіаційного укриття № 64388 Городецького ліцею Сарненської міської ради по вул. А.Коломийця, 154А в с.Городець Сарненського району, Рівненської області</t>
  </si>
  <si>
    <t>DREAM-UA-191023-9C144A6A</t>
  </si>
  <si>
    <t>Капітальний ремонт протирадіаційного укриття №67388  опорного закладу "Люхчанський ліцей" Сарненської міської ради по вул. Центральна, 6 в с.Люхча Сарненського району Рівненської області</t>
  </si>
  <si>
    <t>DREAM-UA-191023-8D7EAC34</t>
  </si>
  <si>
    <t>Сумська</t>
  </si>
  <si>
    <t xml:space="preserve">ні </t>
  </si>
  <si>
    <t>Бюджет Лебединської міської територіальної громади</t>
  </si>
  <si>
    <t>Будівництво глибоководної свердловини в м. Лебедин, Сумської області. Нове будівництво</t>
  </si>
  <si>
    <t xml:space="preserve">так </t>
  </si>
  <si>
    <t>CO-10/4/23-39449040-5411</t>
  </si>
  <si>
    <t xml:space="preserve">Виконання будівельних робі  35% </t>
  </si>
  <si>
    <t>Бюджет Комишанської сільської територіальної громади</t>
  </si>
  <si>
    <t>Реконструкція водогону в с.Мала Павлівка Охтирського району Сумської області по вулицях : Шляхівська, Нафторозвідників, Нафтовиків, Гагаріна, Молодіжна, Новопостроєна, Пріщенка, Заводська, Малинова, 40 років Перемоги, Кринична та по провулках: Санітарний, Шкільний, Шевченка, 40 років Перемоги, Нафтовиків, Нечаїв, Шапарів</t>
  </si>
  <si>
    <t>RE-9/4/23-04389868-5402</t>
  </si>
  <si>
    <t>11.09.2023 подано позивну заяву до суду щодо оскарження результатів моніторингу процедури закупівлі Держаудит службою в Сумській області. 
Виконання будівельних робіт - 4%</t>
  </si>
  <si>
    <t>Бюджет Чернеччинської сільської територіальної громади</t>
  </si>
  <si>
    <t>Нове будівництво водогону по вул. Підлозіївська буд. №№51-1 с.Підлозіївка, Охтирського району, Сумської області</t>
  </si>
  <si>
    <t>CO-9/4/23-04389940-5339</t>
  </si>
  <si>
    <t xml:space="preserve">Виконання будівельних робі  95% </t>
  </si>
  <si>
    <t>Нове будівництво водогону по вул. Низова буд. №№1-47, пров. Поперечний с.Підлозіївка, Охтирського району, Сумської області</t>
  </si>
  <si>
    <t>тк</t>
  </si>
  <si>
    <t>CO-9/4/23-04389940-5341</t>
  </si>
  <si>
    <t>Реконструкція приміщення під споруду подвійного призначення із захисними властивостями протирадіаційного укриття Комишанського ліцею Комишанської сільської ради Охтирського району Сумської області за адресою: 42721 Сумська обл., Охтирський р-н., с.Комиші, вул. Київська, буд.55"</t>
  </si>
  <si>
    <t>RE-10/4/23-41834774-5465</t>
  </si>
  <si>
    <t>Виконання робіт - 22%</t>
  </si>
  <si>
    <t>Охтирка</t>
  </si>
  <si>
    <t>Реконструкція водогрійної котельні зруйнованогопідприємства «Охтирські теплові мережі» (Охтирська ТЕЦ) за адресою вул. Снайпера 13, м.Охтирка Сумської області</t>
  </si>
  <si>
    <t>ОНМ-26.04.2023-56525</t>
  </si>
  <si>
    <t>BR-16/5/23-40516392-6915</t>
  </si>
  <si>
    <t xml:space="preserve">Проходить процедура отримання дозволу на початок виконання будівельних робіт </t>
  </si>
  <si>
    <t>Капітальний ремонт (ефективна термомодернізація) Опорного закладу Комишанська загальноосвітня школа І-ІІІ ступенів Комишанської сільської ради Охтирського району Сумської області за адресою 42721 Сумська обл, Охтирський р-н, с.Комиші, вул.Київська, буд.55. Коригування</t>
  </si>
  <si>
    <t>RE-10/4/23-04389868-5420</t>
  </si>
  <si>
    <t>Виконання робіт - 72%</t>
  </si>
  <si>
    <t>Харківська</t>
  </si>
  <si>
    <t>Обласний бюджет Харківської області</t>
  </si>
  <si>
    <t>Аварійно-відновлювальні роботи (реконструкція) адміністративної будівлі, за адресою: Харківська область, Харківський район, с. Руська Лозова, вул. Лермонтова, 7</t>
  </si>
  <si>
    <t>ОНМ-11.04.2023-38949</t>
  </si>
  <si>
    <t>RE--6/4/23-04014080-5045</t>
  </si>
  <si>
    <t>Аварійно-відновлювальні роботи (капітальний ремонт) адміністративної будівлі Ізюмської міської ради, за адресою: Харківська область, Ізюмський район, м. Ізюм, площа Центральна, 1</t>
  </si>
  <si>
    <t>ОНМ-06.05.2023-70730</t>
  </si>
  <si>
    <t>BR-6/4/23-04014080-5047</t>
  </si>
  <si>
    <t>в т.ч. 14382,577 тис.грн кредиторська заборгованість</t>
  </si>
  <si>
    <t>Аварійно-відновлювальні роботи (капітальний ремонт) багатоквартирного 9-поверхового житлового будинку, за адресою: Харківська область, Харківський район, сел. Докучаєвське, учбове містечко ХНАУ, буд. 42</t>
  </si>
  <si>
    <t>ОНМ-06.05.2023-70965</t>
  </si>
  <si>
    <t>BR-6/4/23-04014080-5022</t>
  </si>
  <si>
    <t>Аварійно-відновлювальні роботи (капітальний ремонт) багатоквартирного житлового будинку, за адресою: Харківська область, Харківський район, сел Рогань, вул. Дослідна, 33</t>
  </si>
  <si>
    <t>ОНМ-06.05.2023-70976</t>
  </si>
  <si>
    <t>BR-6/4/23-04014080-5023</t>
  </si>
  <si>
    <t>Аварійно-відновлювальні роботи (капітальний ремонт) гуртожитку за адресою: Харківська область, Харківський район, м. Дергачі, вул. 23 Серпня, 19</t>
  </si>
  <si>
    <t>ОНМ-06.05.2023-70732</t>
  </si>
  <si>
    <t>BR-6/4/23-04014080-5028</t>
  </si>
  <si>
    <t>Аварійно-відновлювальні роботи (капітальний ремонт) багатоквартирного житлового будинку за адресою: Харківська область, Харківський район, м. Дергачі, вул. Центральна, 13 (коригування)</t>
  </si>
  <si>
    <t>ОНМ-06.05.2023-70714</t>
  </si>
  <si>
    <t>BR-6/4/23-04014080-5035</t>
  </si>
  <si>
    <t>214,783 тис.грн кредиторська заборгованість</t>
  </si>
  <si>
    <t>Аварійно-відновлювальні роботи (капітальний ремонт) багатоквартирного житлового будинку за адресою: Харківська область, Чугуївський район, смт Старий Салтів, вул. Садова, 85. Коригування</t>
  </si>
  <si>
    <t>ОНМ-05.05.2023-69159</t>
  </si>
  <si>
    <t>BR-6/4/23-04014080-5060</t>
  </si>
  <si>
    <t>753,746  тис.грн кредиторська заборгованість</t>
  </si>
  <si>
    <t>Аварійно - відновлювальні роботи (капітальний ремонт) багатоквартирного житлового будинку за адресою:Харківська область, Чугуївський район, смт Старий Салтів, вул. Перемоги, 19</t>
  </si>
  <si>
    <t>ОНМ-04.05.2023-68491</t>
  </si>
  <si>
    <t>BR-7/5/23-04014080-6470</t>
  </si>
  <si>
    <t>Аварійно - відновлювальні роботи (капітальний ремонт) гуртожитку за адресою: Харківська область, Чугуївський район, смт Старий Салтів, вул. Східна, 10</t>
  </si>
  <si>
    <t>ОНМ-05.05.2023-69476</t>
  </si>
  <si>
    <t>BR-7/5/23-04014080-6486</t>
  </si>
  <si>
    <t>Аварійно - відновлювальні роботи (капітальний ремонт) багатоквартирного житлового будинку за адресою: Харківська область, Чугуївський район, смт Старий Салтів, вул. Садова, 89</t>
  </si>
  <si>
    <t>ОНМ-05.05.2023-69252</t>
  </si>
  <si>
    <t>BR-7/5/23-04014080-6477</t>
  </si>
  <si>
    <t>Аварійно - відновлювальні роботи (капітальний ремонт) багатоквартирного житлового будинку за адресою: Харківська область, Чугуївський район, смт Старий Салтів, вул. Східна 7</t>
  </si>
  <si>
    <t>ОНМ-31.05.2023-104804</t>
  </si>
  <si>
    <t>BR-7/5/23-04014080-6467</t>
  </si>
  <si>
    <t>Аварійно - відновлювальні роботи (капітальний ремонт) багатоквартирного житлового будинку за адресою: Харківська область, Чугуївський район, смт Старий Салтів, вул. Східна, 1</t>
  </si>
  <si>
    <t>ОНМ-31.05.2023-104814</t>
  </si>
  <si>
    <t>BR-7/5/23-04014080-6480</t>
  </si>
  <si>
    <t>Аварійно - відновлювальні роботи (капітальний ремонт) багатоквартирного житлового будинку за адресою: Харківська область, Чугуївський район смт Старий Салтів, вул. Світла, 51</t>
  </si>
  <si>
    <t>ОНМ-17.05.2023-84386</t>
  </si>
  <si>
    <t>BR-7/5/23-04014080-6468</t>
  </si>
  <si>
    <t>Аварійно - відновлювальні роботи (капітальний ремонт) гуртожитку за адресою: Харківська область, Чугуївський район, смт Старий Салтів, вул. Культури,1-А (коригування)</t>
  </si>
  <si>
    <t>ОНМ-05.05.2023-69525</t>
  </si>
  <si>
    <t>BR-7/5/23-04014080-6485</t>
  </si>
  <si>
    <t>в т.ч. 7669,003 тис.грн кредиторська заборгованість</t>
  </si>
  <si>
    <t>Аварійно - відновлювальні роботи (капітальний ремонт) багатоквартирного житлового будинку за адресою: Харківська область, Чугуївський район, смт Старий Салтів, вул. Світла, 49</t>
  </si>
  <si>
    <t>ОНМ-05.05.2023-69322</t>
  </si>
  <si>
    <t>BR-7/5/23-04014080-6479</t>
  </si>
  <si>
    <t>Аварійно - відновлювальні роботи (капітальний ремонт) багатоквартирного житлового будинку за адресою: Харківська область, Чугуївський район, смт Старий Салтів, вул. Садова, 87</t>
  </si>
  <si>
    <t>ОНМ-04.05.2023-68503</t>
  </si>
  <si>
    <t>BR-7/5/23-04014080-6469</t>
  </si>
  <si>
    <t>Бюджет Харківської міської територіальної громади</t>
  </si>
  <si>
    <t>Аварійно-відновлювальні роботи (капітальний ремонт) багатоквартирного житлового будинку по вулиці Дружби Народів, 228-А в м. Харків</t>
  </si>
  <si>
    <t>ОНМ-22.03.2023-19923</t>
  </si>
  <si>
    <t>BR-8/4/23-43927048-5142</t>
  </si>
  <si>
    <t>Аварійно-відновлювальні роботи (капітальний ремонт) багатоквартирного житлового будинку по вулиці Дружби Народів, 267 в м. Харків</t>
  </si>
  <si>
    <t>ОНМ-29.03.2023-26860</t>
  </si>
  <si>
    <t>BR-8/4/23-43927048-5211</t>
  </si>
  <si>
    <t>Аварійно-відновлювальні роботи (капітальний ремонт) багатоквартирного житлового будинку по вулиці Бучми, 32 в м. Харків</t>
  </si>
  <si>
    <t>ОНМ-20.03.2023-18336</t>
  </si>
  <si>
    <t>BR-8/4/23-43927048-5168</t>
  </si>
  <si>
    <t>Аварійно-відновлювальні роботи (капітальний ремонт) багатоквартирного житлового будинку по вулиці Бучми, 28/64 в м. Харків</t>
  </si>
  <si>
    <t>ОНМ-10.05.2023-75862</t>
  </si>
  <si>
    <t>BR-8/4/23-43927048-5171</t>
  </si>
  <si>
    <t>Аварійно-відновлювальні роботи (капітальний ремонт) багатоквартирного житлового будинку по вул. Бучми, 36 в м. Харків</t>
  </si>
  <si>
    <t>188 830,260</t>
  </si>
  <si>
    <t>ОНМ-27.12.2022-223</t>
  </si>
  <si>
    <t>BR-5/6/23-04058516-7499</t>
  </si>
  <si>
    <t>Аварійно-відновлювальні роботи (капітальний ремонт) КНП Харківської обласної ради "Обласна дитяча клінічна лікарня №1", за адресою: Харківська область, м. Харків, вул. Клочківська, 337А. Коригування</t>
  </si>
  <si>
    <t>ОНМ-08.05.2023-72119</t>
  </si>
  <si>
    <t>BR-6/4/23-04014080-5048</t>
  </si>
  <si>
    <t>Аварійно-відновлювальні роботи (реконструкція)  будівлі КНП "ЦПМСД" Дергачівської міської ради, за адресою: Харківська область, Харківський район, м. Дергачі, вул. 1 Травня, 25</t>
  </si>
  <si>
    <t>ОНМ-24.04.2023-52444</t>
  </si>
  <si>
    <t>RE--6/4/23-04014080-5051</t>
  </si>
  <si>
    <t>Аварійно-відновлювальні роботи (капітальний ремонт)  багатофункціональної нежитлової будівлі (Амбулаторія загальної практики сімейної медицини № 1, Центр надання адміністративних послуг, Адміністративна будівля селищної ради)  Старосалтівської селищної ради Чугуївського району Харківської області, яка розташована за адресою: Харківська область, Чугуївський район, смт Старий Салтів, вул. Перемоги, 14</t>
  </si>
  <si>
    <t>ОНМ-05.05.2023-70599</t>
  </si>
  <si>
    <t>BR-6/4/23-04014080-5057</t>
  </si>
  <si>
    <t>в т.ч. 9512,549 тис.грн кредиторська заборгованість</t>
  </si>
  <si>
    <t>Придбання спеціального транспорту для комунального підприємства «Чкаловське житлово-комунальне експлуатаційне управління - 2013»:</t>
  </si>
  <si>
    <t>3 449,0</t>
  </si>
  <si>
    <t>5371,200 тис. грн кредиторська заборгованість</t>
  </si>
  <si>
    <t>Нове будівництво бомбосховища Комунального закладу "Люботинська спеціалізована мистецька школа-інтернат "Дивосвіт"" Харківської обласної ради за адресою: Харківська обл., м. Люботин, вул. Кооперативна, 38/8</t>
  </si>
  <si>
    <t>СО-3/6/23-04014080-7382</t>
  </si>
  <si>
    <t xml:space="preserve">Аварійно-відновлювальні роботи (капітальний ремонт) КЗ "Старосалтівський ліцей Старосалтівської селищної ради Чугуївського району Харківської області", за адресою:Харківська область, Чугуївський район, смт Старий Салтів, вул. Перемоги, 34 </t>
  </si>
  <si>
    <t>ОНМ-06.05.2023-70766</t>
  </si>
  <si>
    <t>BR-6/4/23-04014080-5038</t>
  </si>
  <si>
    <t>в т.ч. 22534,946 тис.грн кредиторська заборгованість</t>
  </si>
  <si>
    <t>Аварійно-відновлювальні роботи (реконструкція) КЗ "Чугуївський ліцей №2" Чугуївської міської ради, за адресою: Харківська область, Чугуївський район, м. Чугуїв, вул. Гвардійська, 34</t>
  </si>
  <si>
    <t>ОНМ-05.05.2023-70619</t>
  </si>
  <si>
    <t>RE--6/4/23-04014080-5039</t>
  </si>
  <si>
    <t>Аварійно-відновлювальні роботи (капітальний ремонт) КЗ "Мереф'янська загальноосвітня школа І-ІІІ ступенів №6" Мереф'янської міської ради Харківської області, за адресою: Харківська область, Харківський район, м. Мерефа, вул. 5 Вересня, 87</t>
  </si>
  <si>
    <t>ОНМ-06.05.2023-70793</t>
  </si>
  <si>
    <t>BR-6/4/23-04014080-5041</t>
  </si>
  <si>
    <t>Капітальний ремонт з усунення аварій у Комунальному закладі «Харківська гімназія № 169 Харківської міської ради Харківської області» по вул. Ахсарова, 18-А в м. Харків</t>
  </si>
  <si>
    <t>ОНМ-10.05.2023-75866</t>
  </si>
  <si>
    <t>BR-7/4/23-43927048-5101</t>
  </si>
  <si>
    <t>Придбання спеціального транспорту для комунального підприємства «Харківзеленбуд»:</t>
  </si>
  <si>
    <t>Капітальний ремонт з усунення аварій у Комунальному закладі «Харківська загальноосвітня школа І-ІІІ ступенів № 135 Харківської міської ради Харківської області імені Героя Радянського Союзу К.Ф. Ольшанського» по вул. Сумгаїтській, 1 в м. Харків</t>
  </si>
  <si>
    <t>ОНМ-10.05.2023-75882</t>
  </si>
  <si>
    <t>BR-7/4/23-43927048-5104</t>
  </si>
  <si>
    <t>Капітальний ремонт з усунення аварій у Комунальному закладі «Харківська загальноосвітня школа І-ІІІ ступенів № 74 Харківської міської ради Харківської області» по вул. Туркестанській, 1 в м. Харків</t>
  </si>
  <si>
    <t>ОНМ-10.05.2023-75888</t>
  </si>
  <si>
    <t>BR-7/4/23-43927048-5105</t>
  </si>
  <si>
    <t>Капітальний ремонт з усунення аварій у Комунальному закладі "Харківський ліцей  № 112 Харківської міської ради Харківської області"  по вул. Мухачова ,7 в м. Харків</t>
  </si>
  <si>
    <t>ОНМ-10.05.2023-75898</t>
  </si>
  <si>
    <t>BR-7/4/23-43927048-5107</t>
  </si>
  <si>
    <t>Капітальний ремонт з усунення аварій у Комунальному закладі «Харківський ліцей № 106 імені В.О. Кисіля Харківської міської ради» по вул. Клочківській, 195-В</t>
  </si>
  <si>
    <t>ОНМ-10.05.2023-75912</t>
  </si>
  <si>
    <t>BR-7/4/23-43927048-5109</t>
  </si>
  <si>
    <t>Капітальний ремонт з усунення аварій у Комунальному закладі «Харківська загальноосвітня школа І-ІІІ ступенів № 175 «Кулиничівська» Харківської міської ради Харківської області» по вул. Грищенка, 5 в м. Харків</t>
  </si>
  <si>
    <t>ОНМ-10.05.2023-75916</t>
  </si>
  <si>
    <t>BR-8/4/23-43927048-5215</t>
  </si>
  <si>
    <t>Капітальний ремонт з усунення аварій у Комунальному закладі «Харківський ліцей мистецтв № 133 Харківської міської ради» по вул. Садовій, 13 в м. Харків</t>
  </si>
  <si>
    <t>ОНМ-10.05.2023-75917</t>
  </si>
  <si>
    <t>BR-8/4/23-43927048-5218</t>
  </si>
  <si>
    <t>Капітальний ремонт з усунення аварій у Комунальному закладі «Харківська гімназія № 172 Харківської міської ради Харківської області» по вул.Метробудівників, 38 в м.Харків</t>
  </si>
  <si>
    <t>ОНМ-10.05.2023-75921</t>
  </si>
  <si>
    <t>BR-7/4/23-43927048-5110</t>
  </si>
  <si>
    <t>Капітальний ремонт з усунення аварій у Комунальному закладі «Харківська гімназія № 55 Харківської міської ради Харківської області» по вул. Валентинівській, 13-Д в м. Харків</t>
  </si>
  <si>
    <t>ОНМ-10.05.2023-75924</t>
  </si>
  <si>
    <t>BR-8/4/23-43927048-5323</t>
  </si>
  <si>
    <t>Капітальний ремонт з усунення аварій у Комунальному закладі «Харківська загальноосвітня школа І-ІІІ ступенів № 145 Харківської міської ради Харківської області» по вул. Амосова, 24-А в м. Харків</t>
  </si>
  <si>
    <t>ОНМ-10.05.2023-75932</t>
  </si>
  <si>
    <t>BR-7/4/23-43927048-5112</t>
  </si>
  <si>
    <t>Капітальний ремонт з усунення аварій у Комунальному закладі «Харківський ліцей № 131 Харківської міської ради» по вул. Чичибабіна, 11 в м. Харків</t>
  </si>
  <si>
    <t>ОНМ-10.05.2023-75938</t>
  </si>
  <si>
    <t>BR-7/4/23-43927048-5113</t>
  </si>
  <si>
    <t>Капітальний ремонт з усунення аварій у Комунальному закладі «Харківська загальноосвітня школа І-ІІІ ступенів № 128 Харківської міської ради Харківської області» по вул. Владислава Зубенка, 72-Б в м. Харків</t>
  </si>
  <si>
    <t>ОНМ-10.05.2023-75953</t>
  </si>
  <si>
    <t>BR-7/4/23-43927048-5115</t>
  </si>
  <si>
    <t>Капітальний ремонт з усунення аварій у Комунальному закладі «Харківська загальноосвітня школа І-ІІІ ступенів № 140 Харківської міської ради Харківської області» по вул. Гвардійців-Широнінців, 61 в м. Харків</t>
  </si>
  <si>
    <t>ОНМ-10.05.2023-75957</t>
  </si>
  <si>
    <t>BR-7/4/23-43927048-5116</t>
  </si>
  <si>
    <t>Капітальний ремонт з усунення аварій у Комунальному закладі «Харківська загальноосвітня школа І-ІІІ ступенів № 160 Харківської міської ради Харківської області» по вул. Танкопія, 1 в м. Харків</t>
  </si>
  <si>
    <t>ОНМ-10.05.2023-75960</t>
  </si>
  <si>
    <t>BR-7/4/23-43927048-5117</t>
  </si>
  <si>
    <t>Капітальний ремонт з усунення аварій у Комунальному закладі «Харківська загальноосвітня школа І-ІІІ ступенів № 37 Харківської міської ради Харківської області» по вул. Академіка Проскури, 3-А в м. Харків</t>
  </si>
  <si>
    <t>ОНМ-10.05.2023-75968</t>
  </si>
  <si>
    <t>BR-7/4/23-43927048-5119</t>
  </si>
  <si>
    <t>Капітальний ремонт з усунення аварій у Комунальному закладі «Харківська загальноосвітня школа І-ІІІ ступенів № 42 Харківської міської ради Харківської області» по вул. Світлій, 39-А в м. Харків</t>
  </si>
  <si>
    <t>ОНМ-10.05.2023-75971</t>
  </si>
  <si>
    <t>BR-7/4/23-43927048-5120</t>
  </si>
  <si>
    <t>Капітальний ремонт з усунення аварій у Комунальному закладі «Харківська загальноосвітня школа І-ІІІ ступенів № 5 Харківської міської ради Харківської області» по вул. Свободи, 19/21 в м. Харків</t>
  </si>
  <si>
    <t>ОНМ-10.05.2023-75980</t>
  </si>
  <si>
    <t>BR-7/4/23-43927048-5121</t>
  </si>
  <si>
    <t>Капітальний ремонт з усунення аварій у Комунальному закладі «Харківська загальноосвітня школа І-ІІІ ступенів № 90 Харківської міської ради Харківської області» по просп. Гагаріна, 207 в м. Харків</t>
  </si>
  <si>
    <t>ОНМ-10.05.2023-75991</t>
  </si>
  <si>
    <t>BR-7/4/23-43927048-5122</t>
  </si>
  <si>
    <t>Капітальний ремонт з усунення аварій у Комунальному закладі «Харківська загальноосвітня школа І-ІІІ ступенів № 122 Харківської міської ради Харківської області» по вул. Бучми, 34-Г в м. Харків</t>
  </si>
  <si>
    <t>ОНМ-10.05.2023-75989</t>
  </si>
  <si>
    <t>BR-7/4/23-43927048-5123</t>
  </si>
  <si>
    <t>Капітальний ремонт з усунення аварій у Комунальному закладі «Харківська загальноосвітня школа І-ІІІ ступенів № 123 Харківської міської ради Харківської області» по вул. Академіка Павлова, 142-А в м. Харків</t>
  </si>
  <si>
    <t>ОНМ-10.05.2023-75982</t>
  </si>
  <si>
    <t>BR-8/4/23-43927048-5223</t>
  </si>
  <si>
    <t>Капітальний ремонт з усунення аварій у Комунальному закладі «Харківська загальноосвітня школа І-ІІІ ступенів № 124 Харківської міської ради Харківської області» по вул. Гвардійців-Широнінців, 75-А в м. Харків</t>
  </si>
  <si>
    <t>ОНМ-10.05.2023-75970</t>
  </si>
  <si>
    <t>BR-8/4/23-43927048-5245</t>
  </si>
  <si>
    <t>Капітальний ремонт з усунення аварій у Комунальному закладі «Харківська загальноосвітня школа І-ІІІ ступенів № 150 Харківської міської ради Харківської області» по вул. Ахсарова, 3-А в м. Харків</t>
  </si>
  <si>
    <t>ОНМ-10.05.2023-75959</t>
  </si>
  <si>
    <t>BR-8/4/23-43927048-5248</t>
  </si>
  <si>
    <t>Капітальний ремонт з усунення аварій у Комунальному закладі «Харківський ліцей № 69 Харківської міської ради» по вул. Кам’янець-Подільській, 44 в м. Харків</t>
  </si>
  <si>
    <t>ОНМ-10.05.2023-75950</t>
  </si>
  <si>
    <t>BR-7/4/23-43927048-5125</t>
  </si>
  <si>
    <t xml:space="preserve">Капітальний ремонт з усунення аварій у Комунальному закладі "Харківський ліцей № 75 Харківської міської ради" по вул. Шариковій, 46 в м. Харків </t>
  </si>
  <si>
    <t>ОНМ-10.05.2023-75931</t>
  </si>
  <si>
    <t>BR-8/4/23-43927048-5128</t>
  </si>
  <si>
    <t>Капітальний ремонт з усунення аварій у Комунальному закладі «Харківська загальноосвітня школа І-ІІІ ступенів № 50 Харківської міської ради Харківської області» по вул. Тобольській, 46 в м. Харків</t>
  </si>
  <si>
    <t>ОНМ-10.05.2023-75918</t>
  </si>
  <si>
    <t>BR-8/4/23-43927048-5132</t>
  </si>
  <si>
    <t>Капітальний ремонт з усунення аварій у Комунальному закладі «Харківська загальноосвітня школа І-ІІІ ступенів № 73 Харківської міської ради Харківської області» по вул. Амосова, 24 в м. Харків</t>
  </si>
  <si>
    <t>ОНМ-10.05.2023-75908</t>
  </si>
  <si>
    <t>BR-8/4/23-43927048-5136</t>
  </si>
  <si>
    <t>Капітальний ремонт з усунення аварій у Комунальному закладі «Харківській ліцей № 107 Харківської міської ради Харківської області» по вул. Барабашова, 38-Б в м. Харків</t>
  </si>
  <si>
    <t>ОНМ-10.05.2023-75896</t>
  </si>
  <si>
    <t>BR-8/4/23-43927048-5139</t>
  </si>
  <si>
    <t>Балаклійська міська територіальної громади</t>
  </si>
  <si>
    <t>Аварійно-відновлювальні роботи (капітальний ремонт) багатоквартирного житлового будинку за адресою: вул. Шкільна, 1 в с. Мілова Міловського старостинського округу Балаклійської територіальної громади Ізюмського району Харківської області</t>
  </si>
  <si>
    <t>ОНМ-29.06.2023-144523</t>
  </si>
  <si>
    <t>BR-2/6/23- 04058628-7366</t>
  </si>
  <si>
    <t>Аварійно-відновлювальні роботи (капітальний ремонт) багатоквартирного житлового будинку за адресою: вул. Шкільна, 2 в с. Мілова Міловського старостинського округу Балаклійської територіальної громади Ізюмського району Харківської області</t>
  </si>
  <si>
    <t>ОНМ-30.06.2023-146445</t>
  </si>
  <si>
    <t>BR-2/6/23- 04058628-7367</t>
  </si>
  <si>
    <t>Аварійно-відновлювальні роботи (капітальний ремонт) багатоквартирного житлового будинку за адресою: вул. Шкільна, 4 в с. Мілова Міловського старостинського округу Балаклійської територіальної громади Ізюмського району Харківської області</t>
  </si>
  <si>
    <t>ОНМ-30.06.2023-146447</t>
  </si>
  <si>
    <t>BR-2/6/23- 04058628-7368</t>
  </si>
  <si>
    <t>Аварійно-відновлювальні роботи (капітальний ремонт) багатоквартирного житлового будинку за адресою: вул. Шкільна, 6 в с. Мілова Міловського старостинського округу Балаклійської територіальної громади Ізюмського району Харківської області</t>
  </si>
  <si>
    <t>ОНМ-30.06.2023-146451</t>
  </si>
  <si>
    <t>BR-2/6/23- 04058628-7369</t>
  </si>
  <si>
    <t>Аварійно-відновлювальні роботи (капітальний ремонт) багатоквартирного житлового будинку за адресою: вул. Арсенальна, 7 в м. Балаклія Ізюмського району Харківської області</t>
  </si>
  <si>
    <t>ОНМ-22.05.2023-92091</t>
  </si>
  <si>
    <t>BR-4/6/23- 04058628-7400</t>
  </si>
  <si>
    <t>Аварійно-відновлювальні роботи (капітальний ремонт) багатоквартирного житлового будинку за адресою: вул. Арсенальна, 27 в м. Балаклія Ізюмського району Харківської області</t>
  </si>
  <si>
    <t>ОНМ-25.05.2023-97765</t>
  </si>
  <si>
    <t>BR-4/6/23- 04058628-7401</t>
  </si>
  <si>
    <t>Аварійно-відновлювальні роботи (капітальний ремонт) багатоквартирного житлового будинку за адресою: вул. Арсенальна, 28 в м. Балаклія Ізюмського району Харківської області</t>
  </si>
  <si>
    <t>ОНМ-15.06.2023-128019</t>
  </si>
  <si>
    <t>BR-4/6/23- 04058628-7402</t>
  </si>
  <si>
    <t>Ізюмська міська територіальна громада</t>
  </si>
  <si>
    <t>Аварійно-відновлювальні роботи (капітальний ремонт) багатоквартирного житлового будинку за адресою:Харківська область, Ізюмський район, м.Ізюм, вул.Степана Бандери,2 (коригування)</t>
  </si>
  <si>
    <t>ОНМ-13.06.2023-123867</t>
  </si>
  <si>
    <t>ВR-4/6/23-26201641-7387</t>
  </si>
  <si>
    <t>Аварійно - відновлювальні роботи (капітальний ремонт) багатоквартирного житлового будинку за дресою:Харківська область, Ізюмський район, м.Ізюм, вул. Покровська,36 (коригування)</t>
  </si>
  <si>
    <t>ОНМ-04.05.2023-67491</t>
  </si>
  <si>
    <t>ВR-4/6/23-26201641-7394</t>
  </si>
  <si>
    <t>Аварійно - відновлювальні роботи (капітальний ремонт) багатоквартирного житлового будинку за дресою:Харківська область, Ізюмський район, м.Ізюм, вул. Васильківського,2 (коригування)</t>
  </si>
  <si>
    <t>ОНМ-04.07.2023-149182</t>
  </si>
  <si>
    <t>ВR-4/6/23-26201641-7503</t>
  </si>
  <si>
    <t>Аварійно-відновлювальні роботи (капітальний ремонт) багатоквартирного житлового будинку за адресою: Харківська область, Ізюмський район, м. Ізюм, вул. Гоголя, 12</t>
  </si>
  <si>
    <t>ОНМ-30.06.2023-146081</t>
  </si>
  <si>
    <t>BR-25/6/23-04014080-8415</t>
  </si>
  <si>
    <t>Аварійно-відновлювальні роботи (капітальний ремонт) багатоквартирного житлового будинку за адресою: Харківська область, Ізюмський район, м. Ізюм, вул. Гоголя, 3</t>
  </si>
  <si>
    <t>ОНМ-30.06.2023-145916</t>
  </si>
  <si>
    <t>BR-25/6/23-04014080-8416</t>
  </si>
  <si>
    <t>Аварійно-відновлювальні роботи (капітальний ремонт) багатоквартирного житлового будинку за адресою: Харківська область, Ізюмський район, м. Ізюм, вул. Гоголя, 1</t>
  </si>
  <si>
    <t>ОНМ-30.06.2023-145892</t>
  </si>
  <si>
    <t>BR-25/6/23-04014080-8417</t>
  </si>
  <si>
    <t>Аварійно - відновлювальні роботи (капітальний ремонт) багатоквартирного житлового будинку за адресою:Харківська область, Харківський район, с. Руська Лозова, вул. ХПФ, 1</t>
  </si>
  <si>
    <t>ОНМ-07.06.2023-115923</t>
  </si>
  <si>
    <t>BR-25/6/23-04014080-8420</t>
  </si>
  <si>
    <t>"Реконструкція водоводу д=600 мм у дві нитки від врізної камери магістрального водоводу Кочеток-Харків по вул. Мухіна до розподільчої камери на пров. Зачуговському в м. Чугуїв Харківської області. Коригування 2 (аварійно-відновлювальні роботи)"</t>
  </si>
  <si>
    <t>ТАК</t>
  </si>
  <si>
    <t>OHM-08.05.2023-71496</t>
  </si>
  <si>
    <t>RE-6/4/23-23912956-5067</t>
  </si>
  <si>
    <t>Після коригування ПКД в 2023 році загальна кошторисна вартість складає 118 650,128 тис.грн. На роботи  укладені договори, для завершення робіт потреба у фінансуванні  складає- 44 074,966 тис.грн.</t>
  </si>
  <si>
    <t>Херсонська</t>
  </si>
  <si>
    <t>Херсонський обласний бюджет</t>
  </si>
  <si>
    <t>Будівництво очисних споруд в смт. Високопілля Херсонської області. Коригування</t>
  </si>
  <si>
    <t>260923-EBF73668</t>
  </si>
  <si>
    <t>Закупівлю проведено  UA-2023-08-02-006079-a.
Підписано договір №29-08/12Р від 29.08.2023</t>
  </si>
  <si>
    <t>Черкаська</t>
  </si>
  <si>
    <t>Обласний бюджет Черкаської області, усього</t>
  </si>
  <si>
    <t>реконструкція багатоквартирного житлового будинку за адресою: вул. Захисників України, 25 м. Умань Черкаської області</t>
  </si>
  <si>
    <t>приватна</t>
  </si>
  <si>
    <t>ОНМ-28.06.2023-143504</t>
  </si>
  <si>
    <t>DREAM-UA-200923-72BF7405</t>
  </si>
  <si>
    <t>Проєкт спрямований на проведення часткового демонтажу будинку та повного його відновлення</t>
  </si>
  <si>
    <t>Чернігівська</t>
  </si>
  <si>
    <t>Обласний бюджет Чернігівської області, усього</t>
  </si>
  <si>
    <t>"Реконструкція водопровідної насосної станції "Подусівка" КП "Чернігівводоканал", розташованої на землях Новобілоуської ОТГ Чернігівської області Чернігівського району". 1 черга будівництва. Коригування 2</t>
  </si>
  <si>
    <t>ОНМ-23.06.2023-137157
ОНМ-23.06.2023-137187</t>
  </si>
  <si>
    <t>DREAM-UA-200923-8669AA7A</t>
  </si>
  <si>
    <t>«Капітальний ремонт будівлі хірургічного корпусу КНП «Чернігівська обласна лікарня» ЧОР в м. Чернігів, вул. Волковича, 25 (відділення щелепно-лицьової хірургії та хірургічної стоматології)» (коригування)</t>
  </si>
  <si>
    <t>ОНМ-16.01.2023-1083</t>
  </si>
  <si>
    <t>DREAM-UA-081123-AED4A6B1</t>
  </si>
  <si>
    <t>«Капітальний ремонт внутрішньої системи електропостачання та приміщень Чернігівського центру соціально-психологічної реабілітації дітей служби у справах дітей Чернігівської ОДА за адресою: вул. Толстого, 110-а, м. Чернігів» Коригування</t>
  </si>
  <si>
    <t>ОНМ-27.04.2023-58341</t>
  </si>
  <si>
    <t>DREAM-UA-250124-3155DAD2</t>
  </si>
  <si>
    <t>«Реконструкція будівлі №1 Талалаївського ліцею Талалаївської сільської ради Ніжинського району Чернігівської області по вул. Шкільній, 1 в с. Талалаївка Ніжинського району Чернігівської області з виділенням черговості. І черга - дах; II черга - фасад; III черга - внутрішнє опорядження приміщень з улаштуванням санвузлів»</t>
  </si>
  <si>
    <t>ОНМ-17.02.2023-97104</t>
  </si>
  <si>
    <t>DREAM-UA-110923-C61D1863</t>
  </si>
  <si>
    <t>ВСЬОГО по Україні</t>
  </si>
  <si>
    <t>за потреби</t>
  </si>
  <si>
    <t>Капітальний ремонт корпусу літ "Г" для відділення кардіології КНП "Міська клінічна лікарня № 11" за адресою: м. Одеса, вул. Академіка Воробйова, 5</t>
  </si>
  <si>
    <t>DREAM-UA-200923-684386E3</t>
  </si>
  <si>
    <t>Бюджет Куяльницької сільської територіальної громади</t>
  </si>
  <si>
    <t>Нове будівництво укриття для закладу освіти Куяльницької сільської ради Подільського району Одеської області за адресою: вул.Шкільна, 1 с.Новоселівка</t>
  </si>
  <si>
    <t>200923-DEFA1811</t>
  </si>
  <si>
    <t>Нове будівництво укриття для закладу освіти Куяльницької сільської ради Подільського району Одеської області за адресою: вул. Спортивна, 75 А, с.Куяльник</t>
  </si>
  <si>
    <t>200923-B44CED79</t>
  </si>
  <si>
    <t>5100, 00 тис. грн кредиторська заборгованість</t>
  </si>
  <si>
    <t>26 921,0</t>
  </si>
  <si>
    <t>Придбання спеціального транспорту для комунального підприємства Балаклійської районної ради «Балаклійські теплові мережі»:</t>
  </si>
  <si>
    <t>№2</t>
  </si>
  <si>
    <t>№1</t>
  </si>
  <si>
    <t>№8</t>
  </si>
  <si>
    <t>№3</t>
  </si>
  <si>
    <t>Капітальний ремонт будівлі гуртожитка для розміщення внутрішньо переміщених та/або евакуйованих осіб по вул. Промислова, 19/2 в м. Глобине, Кременчуцького району, Полтавської області</t>
  </si>
  <si>
    <t>Реконструкція громадського будинку, що знаходиться за адресою вул. Корчукова, буд. 2в, в с. Нехвороща, Полтавського району Полтавської області під багатоквартирний житловий будинок для облаштування місць проживання внутрішньо переміщених та евакуйованих осіб</t>
  </si>
  <si>
    <t>Капітальний ремонт головного корпусу котлотурбінного цеху Кременчуцької ТЕЦ за адресою Полтавська область, м. Кременчук, вул. Свіштовська, 2:1 черга - капітальний ремонт несучих та огороджуючих конструкцій в осях А-Г/1-28 будівлі; 2 черга - капітальний ремонт приміщень для роботи персоналу БЩУ №1 та №2 в будівлі</t>
  </si>
  <si>
    <t>Реконструкція секції 3А градирні Кременчуцької ТЕЦ за адресою Полтавська область, м. Кременчук, вул. Свіштовська, 2</t>
  </si>
  <si>
    <t>№6</t>
  </si>
  <si>
    <t>Завершено тендерні процедури
(Так/Ні)</t>
  </si>
  <si>
    <t xml:space="preserve">Перелік проектів,  які реалізовувались у 2023 році за рахунок Фонду ліквідації наслідків збройної агресії (за рахунок субвенції з державного бюджету місцевим бюджетам на реалізацію проектів (об’єктів, заходів), 
спрямованих на ліквідацію наслідків збройної агресії (розпорядження Кабінету Міністрів від 16.06.2023 р. № 534 (із змінами) та рекомендуються до схвалення на засіданні Міжвідомчої робочої групи від 09.02.2024 для фінансування у 2024 році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</si>
</sst>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dd\.mm\.yyyy"/>
    <numFmt numFmtId="165" formatCode="&quot;Дат = &quot;\ 0;;"/>
    <numFmt numFmtId="166" formatCode="#,##0.00;[Red]\-#,##0.00;"/>
    <numFmt numFmtId="167" formatCode="#,##0.000;[Red]\-#,##0.000;"/>
    <numFmt numFmtId="168" formatCode="#,##0.000_ ;[Red]\-#,##0.000\ "/>
    <numFmt numFmtId="169" formatCode="#,##0_ ;[Red]\-#,##0\ "/>
    <numFmt numFmtId="170" formatCode="0.000"/>
    <numFmt numFmtId="171" formatCode="#,##0;[Red]\-#,##0;"/>
    <numFmt numFmtId="172" formatCode="#,##0.000"/>
  </numFmts>
  <fonts count="25" x14ac:knownFonts="1">
    <font>
      <sz val="11"/>
      <color rgb="FF000000"/>
      <name val="Calibri"/>
      <scheme val="minor"/>
    </font>
    <font>
      <sz val="11"/>
      <color theme="1"/>
      <name val="Calibri"/>
      <family val="2"/>
      <charset val="204"/>
      <scheme val="minor"/>
    </font>
    <font>
      <sz val="10"/>
      <name val="Arial Cyr"/>
      <charset val="204"/>
    </font>
    <font>
      <u/>
      <sz val="11"/>
      <color theme="10"/>
      <name val="Calibri"/>
      <family val="2"/>
      <charset val="204"/>
      <scheme val="minor"/>
    </font>
    <font>
      <sz val="16"/>
      <name val="Times New Roman"/>
      <family val="1"/>
      <charset val="204"/>
    </font>
    <font>
      <sz val="16"/>
      <color theme="1"/>
      <name val="Times New Roman"/>
      <family val="1"/>
      <charset val="204"/>
    </font>
    <font>
      <sz val="11"/>
      <color rgb="FF000000"/>
      <name val="Times New Roman"/>
      <family val="1"/>
      <charset val="204"/>
    </font>
    <font>
      <b/>
      <sz val="7"/>
      <color rgb="FF000000"/>
      <name val="Times New Roman"/>
      <family val="1"/>
      <charset val="204"/>
    </font>
    <font>
      <b/>
      <sz val="16"/>
      <color rgb="FF000000"/>
      <name val="Times New Roman"/>
      <family val="1"/>
      <charset val="204"/>
    </font>
    <font>
      <sz val="11"/>
      <color theme="1"/>
      <name val="Times New Roman"/>
      <family val="1"/>
      <charset val="204"/>
    </font>
    <font>
      <sz val="16"/>
      <color rgb="FF000000"/>
      <name val="Times New Roman"/>
      <family val="1"/>
      <charset val="204"/>
    </font>
    <font>
      <sz val="12"/>
      <name val="Times New Roman"/>
      <family val="1"/>
      <charset val="204"/>
    </font>
    <font>
      <sz val="10"/>
      <name val="Times New Roman"/>
      <family val="1"/>
      <charset val="204"/>
    </font>
    <font>
      <sz val="11"/>
      <name val="Times New Roman"/>
      <family val="1"/>
      <charset val="204"/>
    </font>
    <font>
      <b/>
      <sz val="16"/>
      <name val="Times New Roman"/>
      <family val="1"/>
      <charset val="204"/>
    </font>
    <font>
      <sz val="16"/>
      <color indexed="8"/>
      <name val="Times New Roman"/>
      <family val="1"/>
      <charset val="204"/>
    </font>
    <font>
      <b/>
      <sz val="16"/>
      <color theme="1"/>
      <name val="Times New Roman"/>
      <family val="1"/>
      <charset val="204"/>
    </font>
    <font>
      <sz val="22"/>
      <name val="Times New Roman"/>
      <family val="1"/>
      <charset val="204"/>
    </font>
    <font>
      <b/>
      <sz val="19"/>
      <color rgb="FF000000"/>
      <name val="Times New Roman"/>
      <family val="1"/>
      <charset val="204"/>
    </font>
    <font>
      <b/>
      <sz val="19"/>
      <name val="Times New Roman"/>
      <family val="1"/>
      <charset val="204"/>
    </font>
    <font>
      <sz val="8"/>
      <name val="Calibri"/>
      <family val="2"/>
      <charset val="204"/>
      <scheme val="minor"/>
    </font>
    <font>
      <sz val="15"/>
      <name val="Times New Roman"/>
      <family val="1"/>
      <charset val="204"/>
    </font>
    <font>
      <b/>
      <sz val="15"/>
      <name val="Times New Roman"/>
      <family val="1"/>
      <charset val="204"/>
    </font>
    <font>
      <sz val="15"/>
      <color rgb="FF000000"/>
      <name val="Times New Roman"/>
      <family val="1"/>
      <charset val="204"/>
    </font>
    <font>
      <b/>
      <sz val="26"/>
      <color rgb="FF000000"/>
      <name val="Times New Roman"/>
      <family val="1"/>
      <charset val="204"/>
    </font>
  </fonts>
  <fills count="11">
    <fill>
      <patternFill patternType="none"/>
    </fill>
    <fill>
      <patternFill patternType="gray125"/>
    </fill>
    <fill>
      <patternFill patternType="solid">
        <fgColor rgb="FFFFFFFF"/>
        <bgColor rgb="FFFFFFFF"/>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92D050"/>
        <bgColor rgb="FF92D050"/>
      </patternFill>
    </fill>
    <fill>
      <patternFill patternType="solid">
        <fgColor rgb="FF92D050"/>
        <bgColor rgb="FFFFFFFF"/>
      </patternFill>
    </fill>
    <fill>
      <patternFill patternType="solid">
        <fgColor theme="0"/>
        <bgColor rgb="FFFFFFFF"/>
      </patternFill>
    </fill>
    <fill>
      <patternFill patternType="solid">
        <fgColor theme="0"/>
        <bgColor rgb="FFFFFF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xf numFmtId="0" fontId="1" fillId="0" borderId="0"/>
    <xf numFmtId="0" fontId="3" fillId="0" borderId="0" applyNumberFormat="0" applyFill="0" applyBorder="0" applyAlignment="0" applyProtection="0"/>
  </cellStyleXfs>
  <cellXfs count="199">
    <xf numFmtId="0" fontId="0" fillId="0" borderId="0" xfId="0"/>
    <xf numFmtId="0" fontId="4" fillId="0" borderId="1" xfId="0" applyFont="1" applyBorder="1" applyAlignment="1">
      <alignment horizontal="center" vertical="center" wrapText="1"/>
    </xf>
    <xf numFmtId="172" fontId="4"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4" fillId="0" borderId="1" xfId="1" applyFont="1" applyBorder="1" applyAlignment="1">
      <alignment horizontal="center" vertical="center" textRotation="90" wrapText="1"/>
    </xf>
    <xf numFmtId="0" fontId="5" fillId="0" borderId="1" xfId="0" applyFont="1" applyBorder="1" applyAlignment="1">
      <alignment horizontal="center" vertical="center" wrapText="1"/>
    </xf>
    <xf numFmtId="170" fontId="4" fillId="0" borderId="1" xfId="2" applyNumberFormat="1" applyFont="1" applyBorder="1" applyAlignment="1">
      <alignment horizontal="center" vertical="center" wrapText="1"/>
    </xf>
    <xf numFmtId="0" fontId="6" fillId="0" borderId="0" xfId="0" applyFont="1"/>
    <xf numFmtId="0" fontId="7"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horizontal="left"/>
    </xf>
    <xf numFmtId="0" fontId="8" fillId="0" borderId="0" xfId="0" applyFont="1" applyAlignment="1">
      <alignment horizontal="center"/>
    </xf>
    <xf numFmtId="167" fontId="4" fillId="0" borderId="0" xfId="0" applyNumberFormat="1" applyFont="1" applyAlignment="1">
      <alignment horizontal="center" vertical="center"/>
    </xf>
    <xf numFmtId="0" fontId="9" fillId="2" borderId="0" xfId="0" applyFont="1" applyFill="1"/>
    <xf numFmtId="0" fontId="10" fillId="0" borderId="0" xfId="0" applyFont="1" applyAlignment="1">
      <alignment horizontal="center"/>
    </xf>
    <xf numFmtId="0" fontId="11" fillId="0" borderId="0" xfId="1" applyFont="1"/>
    <xf numFmtId="0" fontId="6" fillId="0" borderId="0" xfId="0" applyFont="1" applyAlignment="1">
      <alignment horizontal="left"/>
    </xf>
    <xf numFmtId="49" fontId="6" fillId="0" borderId="0" xfId="0" applyNumberFormat="1" applyFont="1" applyAlignment="1">
      <alignment horizontal="left" vertical="top" wrapText="1"/>
    </xf>
    <xf numFmtId="168" fontId="9" fillId="0" borderId="0" xfId="0" applyNumberFormat="1" applyFont="1" applyAlignment="1">
      <alignment horizontal="left"/>
    </xf>
    <xf numFmtId="0" fontId="9" fillId="0" borderId="0" xfId="0" applyFont="1" applyAlignment="1">
      <alignment horizontal="center"/>
    </xf>
    <xf numFmtId="164" fontId="9" fillId="0" borderId="0" xfId="0" applyNumberFormat="1" applyFont="1"/>
    <xf numFmtId="0" fontId="12" fillId="0" borderId="0" xfId="1" applyFont="1"/>
    <xf numFmtId="0" fontId="12" fillId="0" borderId="0" xfId="1" applyFont="1" applyAlignment="1">
      <alignment horizontal="center"/>
    </xf>
    <xf numFmtId="0" fontId="6" fillId="0" borderId="1" xfId="0" applyFont="1" applyBorder="1" applyAlignment="1">
      <alignment horizontal="center" vertical="center"/>
    </xf>
    <xf numFmtId="0" fontId="13" fillId="0" borderId="1" xfId="0" applyFont="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0" fontId="14" fillId="3" borderId="1" xfId="0" applyFont="1" applyFill="1" applyBorder="1" applyAlignment="1">
      <alignment horizontal="left" vertical="center" wrapText="1"/>
    </xf>
    <xf numFmtId="168" fontId="10" fillId="0" borderId="0" xfId="0" applyNumberFormat="1" applyFont="1"/>
    <xf numFmtId="0" fontId="10" fillId="0" borderId="0" xfId="0" applyFont="1"/>
    <xf numFmtId="0" fontId="10"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67" fontId="4" fillId="0" borderId="1" xfId="0" applyNumberFormat="1" applyFont="1" applyBorder="1" applyAlignment="1">
      <alignment horizontal="center" vertical="center"/>
    </xf>
    <xf numFmtId="167" fontId="4" fillId="0" borderId="1" xfId="0" applyNumberFormat="1" applyFont="1" applyBorder="1" applyAlignment="1">
      <alignment horizontal="center" vertical="center" wrapText="1"/>
    </xf>
    <xf numFmtId="169" fontId="4" fillId="0" borderId="1" xfId="0" applyNumberFormat="1" applyFont="1" applyBorder="1" applyAlignment="1">
      <alignment horizontal="center" vertical="center"/>
    </xf>
    <xf numFmtId="168" fontId="10" fillId="4" borderId="1" xfId="0" applyNumberFormat="1" applyFont="1" applyFill="1" applyBorder="1" applyAlignment="1">
      <alignment horizontal="center" vertical="center" textRotation="90"/>
    </xf>
    <xf numFmtId="0" fontId="10" fillId="0" borderId="1" xfId="0" applyFont="1" applyBorder="1" applyAlignment="1">
      <alignment horizontal="center" vertical="center" wrapText="1"/>
    </xf>
    <xf numFmtId="0" fontId="4" fillId="0" borderId="1" xfId="1" applyFont="1" applyBorder="1" applyAlignment="1">
      <alignment vertical="center"/>
    </xf>
    <xf numFmtId="0" fontId="10" fillId="4" borderId="1" xfId="0" applyFont="1" applyFill="1" applyBorder="1" applyAlignment="1">
      <alignment horizontal="center" vertical="center"/>
    </xf>
    <xf numFmtId="0" fontId="10" fillId="4" borderId="1" xfId="0" applyFont="1" applyFill="1" applyBorder="1"/>
    <xf numFmtId="0" fontId="10" fillId="0" borderId="1" xfId="0" applyFont="1" applyBorder="1" applyAlignment="1">
      <alignment wrapText="1"/>
    </xf>
    <xf numFmtId="170"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0" borderId="0" xfId="1" applyFont="1" applyAlignment="1">
      <alignment vertical="center"/>
    </xf>
    <xf numFmtId="167" fontId="4" fillId="4" borderId="1" xfId="0" applyNumberFormat="1" applyFont="1" applyFill="1" applyBorder="1" applyAlignment="1">
      <alignment horizontal="center" vertical="center"/>
    </xf>
    <xf numFmtId="0" fontId="4" fillId="4" borderId="1" xfId="0" applyFont="1" applyFill="1" applyBorder="1" applyAlignment="1">
      <alignment horizontal="left" vertical="center"/>
    </xf>
    <xf numFmtId="167" fontId="4" fillId="4" borderId="1" xfId="0" applyNumberFormat="1" applyFont="1" applyFill="1" applyBorder="1" applyAlignment="1">
      <alignment horizontal="center" vertical="center" wrapText="1"/>
    </xf>
    <xf numFmtId="169" fontId="4" fillId="4" borderId="1" xfId="0" applyNumberFormat="1" applyFont="1" applyFill="1" applyBorder="1" applyAlignment="1">
      <alignment horizontal="center" vertical="center"/>
    </xf>
    <xf numFmtId="168" fontId="10" fillId="4" borderId="1" xfId="0" applyNumberFormat="1" applyFont="1" applyFill="1" applyBorder="1" applyAlignment="1">
      <alignment horizontal="center" textRotation="90"/>
    </xf>
    <xf numFmtId="0" fontId="10"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67" fontId="14" fillId="3" borderId="1" xfId="0" applyNumberFormat="1" applyFont="1" applyFill="1" applyBorder="1" applyAlignment="1">
      <alignment horizontal="center" vertical="center"/>
    </xf>
    <xf numFmtId="169" fontId="14" fillId="3" borderId="1" xfId="0" applyNumberFormat="1" applyFont="1" applyFill="1" applyBorder="1" applyAlignment="1">
      <alignment horizontal="center" vertical="center"/>
    </xf>
    <xf numFmtId="171" fontId="14" fillId="3" borderId="1" xfId="0" applyNumberFormat="1" applyFont="1" applyFill="1" applyBorder="1" applyAlignment="1">
      <alignment horizontal="center" vertical="center"/>
    </xf>
    <xf numFmtId="0" fontId="14" fillId="0" borderId="1" xfId="0" applyFont="1" applyBorder="1" applyAlignment="1">
      <alignment horizontal="center" vertical="center"/>
    </xf>
    <xf numFmtId="168" fontId="10" fillId="0" borderId="1" xfId="0" applyNumberFormat="1" applyFont="1" applyBorder="1" applyAlignment="1">
      <alignment horizontal="center" vertical="center" textRotation="90"/>
    </xf>
    <xf numFmtId="0" fontId="14" fillId="3" borderId="1" xfId="0" applyFont="1" applyFill="1" applyBorder="1" applyAlignment="1">
      <alignment horizontal="left" vertical="top" wrapText="1"/>
    </xf>
    <xf numFmtId="0" fontId="14" fillId="3" borderId="1" xfId="0" applyFont="1" applyFill="1" applyBorder="1" applyAlignment="1">
      <alignment horizontal="center" vertical="top" wrapText="1"/>
    </xf>
    <xf numFmtId="168" fontId="10" fillId="4" borderId="0" xfId="0" applyNumberFormat="1" applyFont="1" applyFill="1"/>
    <xf numFmtId="0" fontId="4" fillId="4" borderId="0" xfId="1" applyFont="1" applyFill="1" applyAlignment="1">
      <alignment vertical="center"/>
    </xf>
    <xf numFmtId="0" fontId="10" fillId="4" borderId="0" xfId="0" applyFont="1" applyFill="1"/>
    <xf numFmtId="0" fontId="4" fillId="0" borderId="1" xfId="0" applyFont="1" applyBorder="1" applyAlignment="1">
      <alignment horizontal="center" vertical="center"/>
    </xf>
    <xf numFmtId="167" fontId="4" fillId="4" borderId="1" xfId="0" applyNumberFormat="1" applyFont="1" applyFill="1" applyBorder="1" applyAlignment="1">
      <alignment horizontal="left" vertical="center" wrapText="1"/>
    </xf>
    <xf numFmtId="169" fontId="4" fillId="0" borderId="1" xfId="0" applyNumberFormat="1" applyFont="1" applyBorder="1" applyAlignment="1">
      <alignment horizontal="center" vertical="center" wrapText="1"/>
    </xf>
    <xf numFmtId="0" fontId="4" fillId="4" borderId="1" xfId="1" applyFont="1" applyFill="1" applyBorder="1" applyAlignment="1">
      <alignment horizontal="center" vertical="center" textRotation="90" wrapText="1"/>
    </xf>
    <xf numFmtId="0" fontId="4" fillId="0" borderId="0" xfId="1" applyFont="1" applyAlignment="1">
      <alignment horizontal="center" vertical="center"/>
    </xf>
    <xf numFmtId="2" fontId="4" fillId="0" borderId="1" xfId="1" applyNumberFormat="1" applyFont="1" applyBorder="1" applyAlignment="1">
      <alignment horizontal="center" vertical="center"/>
    </xf>
    <xf numFmtId="0" fontId="4" fillId="0" borderId="0" xfId="1" applyFont="1"/>
    <xf numFmtId="0" fontId="14" fillId="0" borderId="1" xfId="1" applyFont="1" applyBorder="1"/>
    <xf numFmtId="0" fontId="14" fillId="0" borderId="1" xfId="1" applyFont="1" applyBorder="1" applyAlignment="1">
      <alignment horizontal="left"/>
    </xf>
    <xf numFmtId="0" fontId="14" fillId="0" borderId="0" xfId="1" applyFont="1"/>
    <xf numFmtId="0" fontId="4" fillId="0" borderId="1" xfId="1" applyFont="1" applyBorder="1"/>
    <xf numFmtId="0" fontId="4" fillId="0" borderId="1" xfId="1" applyFont="1" applyBorder="1" applyAlignment="1">
      <alignment horizontal="center"/>
    </xf>
    <xf numFmtId="168" fontId="15" fillId="0" borderId="0" xfId="0" applyNumberFormat="1" applyFont="1" applyAlignment="1">
      <alignment horizontal="center" vertical="center"/>
    </xf>
    <xf numFmtId="0" fontId="15" fillId="0" borderId="0" xfId="0" applyFont="1" applyAlignment="1">
      <alignment horizontal="center" vertical="center"/>
    </xf>
    <xf numFmtId="0" fontId="4" fillId="0" borderId="1" xfId="1" applyFont="1" applyBorder="1" applyAlignment="1">
      <alignment horizontal="center" vertical="center" wrapText="1"/>
    </xf>
    <xf numFmtId="168" fontId="4" fillId="0" borderId="0" xfId="1" applyNumberFormat="1" applyFont="1"/>
    <xf numFmtId="0" fontId="4" fillId="4" borderId="1" xfId="1" applyFont="1" applyFill="1" applyBorder="1" applyAlignment="1">
      <alignment horizontal="center" vertical="center" wrapText="1"/>
    </xf>
    <xf numFmtId="169" fontId="4" fillId="4" borderId="1" xfId="0" applyNumberFormat="1" applyFont="1" applyFill="1" applyBorder="1" applyAlignment="1">
      <alignment horizontal="center" vertical="center" wrapText="1"/>
    </xf>
    <xf numFmtId="171" fontId="4" fillId="0" borderId="1" xfId="0" applyNumberFormat="1" applyFont="1" applyBorder="1" applyAlignment="1">
      <alignment horizontal="center" vertical="center"/>
    </xf>
    <xf numFmtId="168" fontId="4" fillId="0" borderId="0" xfId="0" applyNumberFormat="1" applyFont="1"/>
    <xf numFmtId="0" fontId="4" fillId="0" borderId="0" xfId="0" applyFont="1"/>
    <xf numFmtId="0" fontId="4" fillId="0" borderId="1" xfId="1" applyFont="1" applyBorder="1" applyAlignment="1">
      <alignment horizontal="center" vertical="center"/>
    </xf>
    <xf numFmtId="0" fontId="4" fillId="4" borderId="1" xfId="1" applyFont="1" applyFill="1" applyBorder="1" applyAlignment="1">
      <alignment horizontal="center" vertical="center"/>
    </xf>
    <xf numFmtId="0" fontId="4" fillId="0" borderId="1" xfId="2" applyFont="1" applyBorder="1" applyAlignment="1">
      <alignment horizontal="center" vertical="center" wrapText="1"/>
    </xf>
    <xf numFmtId="167" fontId="4" fillId="6" borderId="1" xfId="0" applyNumberFormat="1" applyFont="1" applyFill="1" applyBorder="1" applyAlignment="1">
      <alignment horizontal="center" vertical="center"/>
    </xf>
    <xf numFmtId="168" fontId="4" fillId="0" borderId="1" xfId="0" applyNumberFormat="1" applyFont="1" applyBorder="1" applyAlignment="1">
      <alignment horizontal="center" vertical="center"/>
    </xf>
    <xf numFmtId="168" fontId="4" fillId="0" borderId="1" xfId="0" applyNumberFormat="1" applyFont="1" applyBorder="1" applyAlignment="1">
      <alignment horizontal="center" vertical="center" textRotation="90"/>
    </xf>
    <xf numFmtId="0" fontId="16" fillId="7" borderId="1" xfId="0" applyFont="1" applyFill="1" applyBorder="1" applyAlignment="1">
      <alignment horizontal="center" vertical="center"/>
    </xf>
    <xf numFmtId="0" fontId="16" fillId="7" borderId="1" xfId="0" applyFont="1" applyFill="1" applyBorder="1" applyAlignment="1">
      <alignment horizontal="left" vertical="center"/>
    </xf>
    <xf numFmtId="0" fontId="16" fillId="7" borderId="1" xfId="0" applyFont="1" applyFill="1" applyBorder="1" applyAlignment="1">
      <alignment horizontal="left" vertical="center" wrapText="1"/>
    </xf>
    <xf numFmtId="0" fontId="16" fillId="7" borderId="1" xfId="0" applyFont="1" applyFill="1" applyBorder="1" applyAlignment="1">
      <alignment horizontal="center" vertical="center" wrapText="1"/>
    </xf>
    <xf numFmtId="167" fontId="16" fillId="7" borderId="1" xfId="0" applyNumberFormat="1" applyFont="1" applyFill="1" applyBorder="1" applyAlignment="1">
      <alignment horizontal="center" vertical="center"/>
    </xf>
    <xf numFmtId="169" fontId="16" fillId="7" borderId="1" xfId="0" applyNumberFormat="1" applyFont="1" applyFill="1" applyBorder="1" applyAlignment="1">
      <alignment horizontal="center" vertical="center"/>
    </xf>
    <xf numFmtId="171" fontId="16" fillId="7" borderId="1" xfId="0" applyNumberFormat="1" applyFont="1" applyFill="1" applyBorder="1" applyAlignment="1">
      <alignment horizontal="center" vertical="center"/>
    </xf>
    <xf numFmtId="0" fontId="16" fillId="8" borderId="1" xfId="0" applyFont="1" applyFill="1" applyBorder="1" applyAlignment="1">
      <alignment horizontal="center" vertical="center" wrapText="1"/>
    </xf>
    <xf numFmtId="0" fontId="5" fillId="0" borderId="0" xfId="0" applyFont="1"/>
    <xf numFmtId="0" fontId="16"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67" fontId="5" fillId="0" borderId="1" xfId="0" applyNumberFormat="1" applyFont="1" applyBorder="1" applyAlignment="1">
      <alignment horizontal="center" vertical="center"/>
    </xf>
    <xf numFmtId="167" fontId="5" fillId="2" borderId="1" xfId="0" applyNumberFormat="1" applyFont="1" applyFill="1" applyBorder="1" applyAlignment="1">
      <alignment horizontal="center" vertical="center"/>
    </xf>
    <xf numFmtId="169" fontId="5" fillId="0" borderId="1" xfId="0" applyNumberFormat="1" applyFont="1" applyBorder="1" applyAlignment="1">
      <alignment horizontal="center" vertical="center"/>
    </xf>
    <xf numFmtId="169" fontId="5" fillId="0" borderId="1" xfId="0" applyNumberFormat="1" applyFont="1" applyBorder="1" applyAlignment="1">
      <alignment horizontal="center" vertical="center" textRotation="90" wrapText="1"/>
    </xf>
    <xf numFmtId="169" fontId="5" fillId="0" borderId="1" xfId="0" applyNumberFormat="1" applyFont="1" applyBorder="1" applyAlignment="1">
      <alignment horizontal="center" vertical="center" wrapText="1"/>
    </xf>
    <xf numFmtId="0" fontId="5" fillId="0" borderId="1" xfId="0" applyFont="1" applyBorder="1"/>
    <xf numFmtId="0" fontId="5" fillId="0" borderId="1" xfId="0" applyFont="1" applyBorder="1" applyAlignment="1">
      <alignment horizontal="center"/>
    </xf>
    <xf numFmtId="1"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16" fillId="4" borderId="1" xfId="0" applyFont="1" applyFill="1" applyBorder="1" applyAlignment="1">
      <alignment horizontal="center" vertical="center"/>
    </xf>
    <xf numFmtId="0" fontId="5" fillId="4" borderId="1"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167" fontId="5" fillId="4" borderId="1" xfId="0" applyNumberFormat="1" applyFont="1" applyFill="1" applyBorder="1" applyAlignment="1">
      <alignment horizontal="center" vertical="center"/>
    </xf>
    <xf numFmtId="169" fontId="5" fillId="4" borderId="1" xfId="0" applyNumberFormat="1" applyFont="1" applyFill="1" applyBorder="1" applyAlignment="1">
      <alignment horizontal="center" vertical="center"/>
    </xf>
    <xf numFmtId="169" fontId="5" fillId="4" borderId="1" xfId="0" applyNumberFormat="1" applyFont="1" applyFill="1" applyBorder="1" applyAlignment="1">
      <alignment horizontal="center" vertical="center" textRotation="90" wrapText="1"/>
    </xf>
    <xf numFmtId="169" fontId="5" fillId="4" borderId="1" xfId="0" applyNumberFormat="1" applyFont="1" applyFill="1" applyBorder="1" applyAlignment="1">
      <alignment horizontal="center" vertical="center" wrapText="1"/>
    </xf>
    <xf numFmtId="0" fontId="5" fillId="4" borderId="1" xfId="0" applyFont="1" applyFill="1" applyBorder="1"/>
    <xf numFmtId="0" fontId="5" fillId="4" borderId="1" xfId="0" applyFont="1" applyFill="1" applyBorder="1" applyAlignment="1">
      <alignment horizontal="center"/>
    </xf>
    <xf numFmtId="1" fontId="5" fillId="4" borderId="1" xfId="0" applyNumberFormat="1" applyFont="1" applyFill="1" applyBorder="1" applyAlignment="1">
      <alignment horizontal="center" vertical="center"/>
    </xf>
    <xf numFmtId="0" fontId="5" fillId="9" borderId="1" xfId="0" applyFont="1" applyFill="1" applyBorder="1" applyAlignment="1">
      <alignment horizontal="center" vertical="center" wrapText="1"/>
    </xf>
    <xf numFmtId="0" fontId="5" fillId="4" borderId="0" xfId="0" applyFont="1" applyFill="1"/>
    <xf numFmtId="167" fontId="5" fillId="10" borderId="1" xfId="0" applyNumberFormat="1" applyFont="1" applyFill="1" applyBorder="1" applyAlignment="1">
      <alignment horizontal="center" vertical="center"/>
    </xf>
    <xf numFmtId="0" fontId="10" fillId="9" borderId="1" xfId="0" applyFont="1" applyFill="1" applyBorder="1" applyAlignment="1">
      <alignment horizontal="center" wrapText="1"/>
    </xf>
    <xf numFmtId="0" fontId="10" fillId="4" borderId="1" xfId="0" applyFont="1" applyFill="1" applyBorder="1" applyAlignment="1">
      <alignment horizontal="left" wrapText="1"/>
    </xf>
    <xf numFmtId="1" fontId="5" fillId="4" borderId="1" xfId="0" applyNumberFormat="1" applyFont="1" applyFill="1" applyBorder="1" applyAlignment="1">
      <alignment horizontal="center"/>
    </xf>
    <xf numFmtId="0" fontId="5" fillId="9" borderId="1" xfId="0" applyFont="1" applyFill="1" applyBorder="1" applyAlignment="1">
      <alignment horizontal="center"/>
    </xf>
    <xf numFmtId="167" fontId="5" fillId="9" borderId="1" xfId="0" applyNumberFormat="1" applyFont="1" applyFill="1" applyBorder="1" applyAlignment="1">
      <alignment horizontal="center" vertical="center"/>
    </xf>
    <xf numFmtId="0" fontId="10" fillId="9" borderId="1" xfId="0" applyFont="1" applyFill="1" applyBorder="1" applyAlignment="1">
      <alignment horizontal="center"/>
    </xf>
    <xf numFmtId="0" fontId="5" fillId="4" borderId="1" xfId="0" applyFont="1" applyFill="1" applyBorder="1" applyAlignment="1">
      <alignment horizontal="center" wrapText="1"/>
    </xf>
    <xf numFmtId="0" fontId="10" fillId="4" borderId="1" xfId="0" applyFont="1" applyFill="1" applyBorder="1" applyAlignment="1">
      <alignment wrapText="1"/>
    </xf>
    <xf numFmtId="168" fontId="10" fillId="4" borderId="1" xfId="0" applyNumberFormat="1" applyFont="1" applyFill="1" applyBorder="1" applyAlignment="1">
      <alignment textRotation="90"/>
    </xf>
    <xf numFmtId="0" fontId="5" fillId="4" borderId="1" xfId="0" applyFont="1" applyFill="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167" fontId="5" fillId="0" borderId="2" xfId="0" applyNumberFormat="1" applyFont="1" applyBorder="1" applyAlignment="1">
      <alignment horizontal="center" vertical="center"/>
    </xf>
    <xf numFmtId="169" fontId="5" fillId="0" borderId="2" xfId="0" applyNumberFormat="1" applyFont="1" applyBorder="1" applyAlignment="1">
      <alignment horizontal="center" vertical="center"/>
    </xf>
    <xf numFmtId="168" fontId="10" fillId="0" borderId="2" xfId="0" applyNumberFormat="1" applyFont="1" applyBorder="1" applyAlignment="1">
      <alignment textRotation="90"/>
    </xf>
    <xf numFmtId="0" fontId="10" fillId="0" borderId="2" xfId="0" applyFont="1" applyBorder="1"/>
    <xf numFmtId="0" fontId="5" fillId="0" borderId="2" xfId="0" applyFont="1" applyBorder="1"/>
    <xf numFmtId="0" fontId="5" fillId="0" borderId="2" xfId="0" applyFont="1" applyBorder="1" applyAlignment="1">
      <alignment horizontal="center" vertical="center"/>
    </xf>
    <xf numFmtId="0" fontId="5" fillId="0" borderId="2" xfId="0" applyFont="1" applyBorder="1" applyAlignment="1">
      <alignment horizontal="center"/>
    </xf>
    <xf numFmtId="1" fontId="5" fillId="0" borderId="2" xfId="0" applyNumberFormat="1" applyFont="1" applyBorder="1" applyAlignment="1">
      <alignment horizontal="center" vertical="center"/>
    </xf>
    <xf numFmtId="1" fontId="5" fillId="0" borderId="2" xfId="0" applyNumberFormat="1" applyFont="1" applyBorder="1" applyAlignment="1">
      <alignment horizontal="center"/>
    </xf>
    <xf numFmtId="168" fontId="10" fillId="0" borderId="1" xfId="0" applyNumberFormat="1" applyFont="1" applyBorder="1" applyAlignment="1">
      <alignment textRotation="90"/>
    </xf>
    <xf numFmtId="0" fontId="10" fillId="0" borderId="1" xfId="0" applyFont="1" applyBorder="1"/>
    <xf numFmtId="0" fontId="5" fillId="0" borderId="1" xfId="0" applyFont="1" applyBorder="1" applyAlignment="1">
      <alignment horizontal="center" vertical="center"/>
    </xf>
    <xf numFmtId="1" fontId="5" fillId="0" borderId="1" xfId="0" applyNumberFormat="1" applyFont="1" applyBorder="1" applyAlignment="1">
      <alignment horizontal="center"/>
    </xf>
    <xf numFmtId="49" fontId="5" fillId="0" borderId="1" xfId="0" applyNumberFormat="1" applyFont="1" applyBorder="1" applyAlignment="1">
      <alignment horizontal="left" vertical="center" wrapText="1"/>
    </xf>
    <xf numFmtId="167" fontId="10" fillId="0" borderId="1" xfId="0" applyNumberFormat="1" applyFont="1" applyBorder="1" applyAlignment="1">
      <alignment horizontal="center" vertical="center"/>
    </xf>
    <xf numFmtId="168" fontId="10" fillId="0" borderId="1" xfId="0" applyNumberFormat="1" applyFont="1" applyBorder="1" applyAlignment="1">
      <alignment horizontal="center" textRotation="90"/>
    </xf>
    <xf numFmtId="168" fontId="10" fillId="0" borderId="0" xfId="0" applyNumberFormat="1" applyFont="1" applyAlignment="1">
      <alignment horizontal="center"/>
    </xf>
    <xf numFmtId="0" fontId="5" fillId="0" borderId="0" xfId="0" applyFont="1" applyAlignment="1">
      <alignment horizontal="center"/>
    </xf>
    <xf numFmtId="0" fontId="5" fillId="0" borderId="1" xfId="0" applyFont="1" applyBorder="1" applyAlignment="1">
      <alignment vertical="center" wrapText="1"/>
    </xf>
    <xf numFmtId="0" fontId="5" fillId="0" borderId="1" xfId="0" applyFont="1" applyBorder="1" applyAlignment="1">
      <alignment wrapText="1"/>
    </xf>
    <xf numFmtId="0" fontId="10" fillId="0" borderId="1" xfId="0" applyFont="1" applyBorder="1" applyAlignment="1">
      <alignment horizontal="center"/>
    </xf>
    <xf numFmtId="2" fontId="4" fillId="0" borderId="1" xfId="0" applyNumberFormat="1" applyFont="1" applyBorder="1" applyAlignment="1">
      <alignment horizontal="center" vertical="center"/>
    </xf>
    <xf numFmtId="0" fontId="4" fillId="0" borderId="1" xfId="1" applyFont="1" applyBorder="1" applyAlignment="1">
      <alignment horizontal="center" wrapText="1"/>
    </xf>
    <xf numFmtId="167" fontId="14" fillId="0" borderId="1" xfId="0" applyNumberFormat="1" applyFont="1" applyBorder="1" applyAlignment="1">
      <alignment horizontal="center" vertical="center"/>
    </xf>
    <xf numFmtId="0" fontId="13" fillId="0" borderId="0" xfId="0" applyFont="1" applyAlignment="1">
      <alignment horizontal="left" vertical="center"/>
    </xf>
    <xf numFmtId="49" fontId="13" fillId="0" borderId="0" xfId="0" applyNumberFormat="1" applyFont="1" applyAlignment="1">
      <alignment horizontal="left" vertical="top" wrapText="1"/>
    </xf>
    <xf numFmtId="0" fontId="13" fillId="0" borderId="0" xfId="0" applyFont="1" applyAlignment="1">
      <alignment horizontal="left" wrapText="1"/>
    </xf>
    <xf numFmtId="0" fontId="13" fillId="0" borderId="0" xfId="0" applyFont="1" applyAlignment="1">
      <alignment horizontal="center" wrapText="1"/>
    </xf>
    <xf numFmtId="166" fontId="13" fillId="0" borderId="0" xfId="0" applyNumberFormat="1" applyFont="1" applyAlignment="1">
      <alignment horizontal="center" vertical="center"/>
    </xf>
    <xf numFmtId="164" fontId="17" fillId="0" borderId="0" xfId="0" applyNumberFormat="1" applyFont="1" applyAlignment="1">
      <alignment horizontal="center" vertical="center"/>
    </xf>
    <xf numFmtId="0" fontId="13" fillId="0" borderId="0" xfId="0" applyFont="1" applyAlignment="1">
      <alignment horizontal="center" vertical="center"/>
    </xf>
    <xf numFmtId="164" fontId="13" fillId="0" borderId="0" xfId="0" applyNumberFormat="1" applyFont="1" applyAlignment="1">
      <alignment horizontal="center" vertical="center"/>
    </xf>
    <xf numFmtId="168" fontId="6" fillId="0" borderId="0" xfId="0" applyNumberFormat="1" applyFont="1"/>
    <xf numFmtId="0" fontId="6" fillId="0" borderId="0" xfId="0" applyFont="1" applyAlignment="1">
      <alignment horizontal="left" vertical="top" wrapText="1"/>
    </xf>
    <xf numFmtId="169" fontId="18" fillId="5" borderId="1" xfId="0" applyNumberFormat="1" applyFont="1" applyFill="1" applyBorder="1" applyAlignment="1">
      <alignment horizontal="center" vertical="center"/>
    </xf>
    <xf numFmtId="0" fontId="19" fillId="5" borderId="1" xfId="0" applyFont="1" applyFill="1" applyBorder="1" applyAlignment="1">
      <alignment horizontal="left" vertical="center"/>
    </xf>
    <xf numFmtId="0" fontId="18" fillId="5" borderId="1" xfId="0" applyFont="1" applyFill="1" applyBorder="1" applyAlignment="1">
      <alignment horizontal="left" vertical="center"/>
    </xf>
    <xf numFmtId="0" fontId="18" fillId="5" borderId="1" xfId="0" applyFont="1" applyFill="1" applyBorder="1" applyAlignment="1">
      <alignment horizontal="center" vertical="center"/>
    </xf>
    <xf numFmtId="0" fontId="19" fillId="5" borderId="1" xfId="0" applyFont="1" applyFill="1" applyBorder="1" applyAlignment="1">
      <alignment horizontal="center" vertical="center"/>
    </xf>
    <xf numFmtId="168" fontId="18" fillId="5" borderId="1" xfId="0" applyNumberFormat="1" applyFont="1" applyFill="1" applyBorder="1" applyAlignment="1">
      <alignment horizontal="center" vertical="center"/>
    </xf>
    <xf numFmtId="2" fontId="4" fillId="4" borderId="1" xfId="1" applyNumberFormat="1" applyFont="1" applyFill="1" applyBorder="1" applyAlignment="1">
      <alignment horizontal="center" vertical="center" wrapText="1"/>
    </xf>
    <xf numFmtId="2" fontId="4" fillId="0" borderId="1" xfId="1" applyNumberFormat="1" applyFont="1" applyBorder="1" applyAlignment="1">
      <alignment horizontal="center" vertical="center" wrapText="1"/>
    </xf>
    <xf numFmtId="0" fontId="4" fillId="3" borderId="1" xfId="1" applyFont="1" applyFill="1" applyBorder="1" applyAlignment="1">
      <alignment horizontal="center" vertical="center" wrapText="1"/>
    </xf>
    <xf numFmtId="0" fontId="4" fillId="0" borderId="1" xfId="3" applyFont="1" applyBorder="1" applyAlignment="1">
      <alignment horizontal="center" vertical="center" wrapText="1"/>
    </xf>
    <xf numFmtId="0" fontId="22" fillId="4" borderId="1" xfId="1" applyFont="1" applyFill="1" applyBorder="1" applyAlignment="1">
      <alignment horizontal="center" vertical="center" wrapText="1"/>
    </xf>
    <xf numFmtId="0" fontId="23" fillId="0" borderId="0" xfId="0" applyFont="1"/>
    <xf numFmtId="0" fontId="21" fillId="0" borderId="0" xfId="1" applyFont="1"/>
    <xf numFmtId="0" fontId="6" fillId="0" borderId="0" xfId="0" applyFont="1" applyAlignment="1">
      <alignment horizontal="center"/>
    </xf>
    <xf numFmtId="167" fontId="14" fillId="3" borderId="1" xfId="0" applyNumberFormat="1" applyFont="1" applyFill="1" applyBorder="1" applyAlignment="1">
      <alignment horizontal="center" vertical="center" wrapText="1"/>
    </xf>
    <xf numFmtId="169" fontId="14" fillId="3" borderId="1" xfId="0" applyNumberFormat="1" applyFont="1" applyFill="1" applyBorder="1" applyAlignment="1">
      <alignment horizontal="center" vertical="center" wrapText="1"/>
    </xf>
    <xf numFmtId="171" fontId="14" fillId="3" borderId="1" xfId="0" applyNumberFormat="1" applyFont="1" applyFill="1" applyBorder="1" applyAlignment="1">
      <alignment horizontal="center" vertical="center" wrapText="1"/>
    </xf>
    <xf numFmtId="0" fontId="22" fillId="0" borderId="1" xfId="1" applyFont="1" applyBorder="1" applyAlignment="1">
      <alignment horizontal="center" vertical="center" wrapText="1"/>
    </xf>
    <xf numFmtId="0" fontId="10" fillId="0" borderId="0" xfId="0" applyFont="1" applyAlignment="1">
      <alignment horizontal="center"/>
    </xf>
    <xf numFmtId="0" fontId="21" fillId="0" borderId="1" xfId="1" applyFont="1" applyBorder="1" applyAlignment="1">
      <alignment horizontal="center" vertical="center" wrapText="1"/>
    </xf>
    <xf numFmtId="0" fontId="24" fillId="0" borderId="0" xfId="0" applyFont="1" applyAlignment="1">
      <alignment horizontal="center" vertical="center" wrapText="1"/>
    </xf>
    <xf numFmtId="0" fontId="22" fillId="0" borderId="1" xfId="1" applyFont="1" applyBorder="1" applyAlignment="1">
      <alignment horizontal="center" vertical="center" textRotation="90" wrapText="1"/>
    </xf>
    <xf numFmtId="0" fontId="22" fillId="4" borderId="1" xfId="1" applyFont="1" applyFill="1" applyBorder="1" applyAlignment="1">
      <alignment horizontal="center" vertical="center" wrapText="1"/>
    </xf>
    <xf numFmtId="49" fontId="22" fillId="0" borderId="1" xfId="0" applyNumberFormat="1" applyFont="1" applyBorder="1" applyAlignment="1">
      <alignment horizontal="center" vertical="center" wrapText="1"/>
    </xf>
    <xf numFmtId="165"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64" fontId="22" fillId="0" borderId="1" xfId="0" applyNumberFormat="1" applyFont="1" applyBorder="1" applyAlignment="1">
      <alignment horizontal="center" vertical="center" wrapText="1"/>
    </xf>
  </cellXfs>
  <cellStyles count="4">
    <cellStyle name="Гіперпосилання" xfId="3" builtinId="8"/>
    <cellStyle name="Звичайний" xfId="0" builtinId="0"/>
    <cellStyle name="Звичайний 2" xfId="2" xr:uid="{00000000-0005-0000-0000-000002000000}"/>
    <cellStyle name="Звичайний 4" xfId="1" xr:uid="{00000000-0005-0000-0000-000003000000}"/>
  </cellStyles>
  <dxfs count="12">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4">
    <tableStyle name="Звітність фінал-style" pivot="0" count="3" xr9:uid="{00000000-0011-0000-FFFF-FFFF00000000}">
      <tableStyleElement type="headerRow" dxfId="11"/>
      <tableStyleElement type="firstRowStripe" dxfId="10"/>
      <tableStyleElement type="secondRowStripe" dxfId="9"/>
    </tableStyle>
    <tableStyle name="Звітність фінал-style 2" pivot="0" count="3" xr9:uid="{00000000-0011-0000-FFFF-FFFF01000000}">
      <tableStyleElement type="headerRow" dxfId="8"/>
      <tableStyleElement type="firstRowStripe" dxfId="7"/>
      <tableStyleElement type="secondRowStripe" dxfId="6"/>
    </tableStyle>
    <tableStyle name="Звітність фінал-style 3" pivot="0" count="3" xr9:uid="{00000000-0011-0000-FFFF-FFFF02000000}">
      <tableStyleElement type="headerRow" dxfId="5"/>
      <tableStyleElement type="firstRowStripe" dxfId="4"/>
      <tableStyleElement type="secondRowStripe" dxfId="3"/>
    </tableStyle>
    <tableStyle name="Звітність фінал-style 4" pivot="0" count="3" xr9:uid="{00000000-0011-0000-FFFF-FFFF03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eam.gov.ua/project/DREAM-UA-251023-07CD87FD/profile" TargetMode="External"/><Relationship Id="rId7" Type="http://schemas.openxmlformats.org/officeDocument/2006/relationships/printerSettings" Target="../printerSettings/printerSettings1.bin"/><Relationship Id="rId2" Type="http://schemas.openxmlformats.org/officeDocument/2006/relationships/hyperlink" Target="https://dream.gov.ua/project/DREAM-UA-311023-0C532412/profile" TargetMode="External"/><Relationship Id="rId1" Type="http://schemas.openxmlformats.org/officeDocument/2006/relationships/hyperlink" Target="https://dream.gov.ua/project/DREAM-UA-280923-3A49B757/profile" TargetMode="External"/><Relationship Id="rId6" Type="http://schemas.openxmlformats.org/officeDocument/2006/relationships/hyperlink" Target="https://dream.gov.ua/ua/project/DREAM-UA-191023-8D7EAC34/profile" TargetMode="External"/><Relationship Id="rId5" Type="http://schemas.openxmlformats.org/officeDocument/2006/relationships/hyperlink" Target="https://dream.gov.ua/ua/project/DREAM-UA-191023-9C144A6A/profile" TargetMode="External"/><Relationship Id="rId4" Type="http://schemas.openxmlformats.org/officeDocument/2006/relationships/hyperlink" Target="https://dream.gov.ua/project/DREAM-UA-311023-4F03A67E/profi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27"/>
  <sheetViews>
    <sheetView tabSelected="1" zoomScale="40" zoomScaleNormal="40" zoomScaleSheetLayoutView="70" workbookViewId="0">
      <pane ySplit="1" topLeftCell="A11" activePane="bottomLeft" state="frozen"/>
      <selection pane="bottomLeft" activeCell="M13" sqref="M13"/>
    </sheetView>
  </sheetViews>
  <sheetFormatPr defaultColWidth="14.42578125" defaultRowHeight="15.75" x14ac:dyDescent="0.25"/>
  <cols>
    <col min="1" max="1" width="10.5703125" style="7" customWidth="1"/>
    <col min="2" max="2" width="34.140625" style="16" customWidth="1"/>
    <col min="3" max="3" width="20.42578125" style="171" customWidth="1"/>
    <col min="4" max="4" width="56.85546875" style="16" customWidth="1"/>
    <col min="5" max="5" width="14.5703125" style="7" customWidth="1"/>
    <col min="6" max="6" width="14.42578125" style="7"/>
    <col min="7" max="8" width="29.7109375" style="7" customWidth="1"/>
    <col min="9" max="9" width="27.5703125" style="7" customWidth="1"/>
    <col min="10" max="10" width="26.140625" style="7" customWidth="1"/>
    <col min="11" max="11" width="25.42578125" style="7" customWidth="1"/>
    <col min="12" max="12" width="25" style="7" customWidth="1"/>
    <col min="13" max="13" width="25.85546875" style="7" customWidth="1"/>
    <col min="14" max="14" width="25.42578125" style="7" customWidth="1"/>
    <col min="15" max="15" width="20.42578125" style="7" customWidth="1"/>
    <col min="16" max="16" width="13" style="7" customWidth="1"/>
    <col min="17" max="17" width="8.85546875" style="7" customWidth="1"/>
    <col min="18" max="18" width="26.5703125" style="7" customWidth="1"/>
    <col min="19" max="19" width="19.140625" style="7" customWidth="1"/>
    <col min="20" max="20" width="26.42578125" style="21" customWidth="1"/>
    <col min="21" max="21" width="18" style="21" customWidth="1"/>
    <col min="22" max="22" width="18.85546875" style="21" customWidth="1"/>
    <col min="23" max="23" width="24.28515625" style="21" customWidth="1"/>
    <col min="24" max="24" width="20.42578125" style="22" customWidth="1"/>
    <col min="25" max="25" width="28.140625" style="22" customWidth="1"/>
    <col min="26" max="26" width="19.85546875" style="22" customWidth="1"/>
    <col min="27" max="27" width="16.140625" style="22" customWidth="1"/>
    <col min="28" max="28" width="39.140625" style="22" customWidth="1"/>
    <col min="29" max="29" width="20.85546875" style="7" customWidth="1"/>
    <col min="30" max="30" width="18" style="15" customWidth="1"/>
    <col min="31" max="16384" width="14.42578125" style="7"/>
  </cols>
  <sheetData>
    <row r="1" spans="1:30" ht="20.25" x14ac:dyDescent="0.3">
      <c r="B1" s="8" t="s">
        <v>0</v>
      </c>
      <c r="C1" s="9"/>
      <c r="D1" s="10"/>
      <c r="E1" s="11"/>
      <c r="F1" s="11"/>
      <c r="G1" s="11"/>
      <c r="H1" s="12"/>
      <c r="I1" s="11"/>
      <c r="J1" s="13"/>
      <c r="M1" s="11"/>
      <c r="N1" s="11"/>
      <c r="O1" s="11"/>
      <c r="P1" s="11"/>
      <c r="T1" s="7"/>
      <c r="U1" s="7"/>
      <c r="V1" s="7"/>
      <c r="W1" s="7"/>
      <c r="X1" s="7"/>
      <c r="Y1" s="7"/>
      <c r="Z1" s="7"/>
      <c r="AA1" s="190"/>
      <c r="AB1" s="190"/>
    </row>
    <row r="2" spans="1:30" ht="98.25" customHeight="1" x14ac:dyDescent="0.25">
      <c r="A2" s="192" t="s">
        <v>733</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row>
    <row r="3" spans="1:30" x14ac:dyDescent="0.25">
      <c r="C3" s="17"/>
      <c r="D3" s="18"/>
      <c r="E3" s="19"/>
      <c r="F3" s="19"/>
      <c r="G3" s="19"/>
      <c r="H3" s="20"/>
      <c r="J3" s="13"/>
      <c r="K3" s="20"/>
      <c r="L3" s="20"/>
    </row>
    <row r="4" spans="1:30" s="183" customFormat="1" ht="39" x14ac:dyDescent="0.3">
      <c r="A4" s="191" t="s">
        <v>33</v>
      </c>
      <c r="B4" s="195" t="s">
        <v>3</v>
      </c>
      <c r="C4" s="195" t="s">
        <v>4</v>
      </c>
      <c r="D4" s="196" t="s">
        <v>5</v>
      </c>
      <c r="E4" s="195" t="s">
        <v>1</v>
      </c>
      <c r="F4" s="197"/>
      <c r="G4" s="195" t="s">
        <v>14</v>
      </c>
      <c r="H4" s="195"/>
      <c r="I4" s="195" t="s">
        <v>39</v>
      </c>
      <c r="J4" s="195"/>
      <c r="K4" s="198" t="s">
        <v>42</v>
      </c>
      <c r="L4" s="195" t="s">
        <v>22</v>
      </c>
      <c r="M4" s="195"/>
      <c r="N4" s="195"/>
      <c r="O4" s="195"/>
      <c r="P4" s="198" t="s">
        <v>732</v>
      </c>
      <c r="Q4" s="193" t="s">
        <v>23</v>
      </c>
      <c r="R4" s="189" t="s">
        <v>32</v>
      </c>
      <c r="S4" s="189" t="s">
        <v>24</v>
      </c>
      <c r="T4" s="194" t="s">
        <v>34</v>
      </c>
      <c r="U4" s="189" t="s">
        <v>25</v>
      </c>
      <c r="V4" s="194" t="s">
        <v>26</v>
      </c>
      <c r="W4" s="182" t="s">
        <v>35</v>
      </c>
      <c r="X4" s="194" t="s">
        <v>38</v>
      </c>
      <c r="Y4" s="182" t="s">
        <v>36</v>
      </c>
      <c r="Z4" s="189" t="s">
        <v>27</v>
      </c>
      <c r="AA4" s="189"/>
      <c r="AB4" s="189" t="s">
        <v>20</v>
      </c>
      <c r="AD4" s="184"/>
    </row>
    <row r="5" spans="1:30" s="183" customFormat="1" ht="19.5" x14ac:dyDescent="0.3">
      <c r="A5" s="191"/>
      <c r="B5" s="195"/>
      <c r="C5" s="195"/>
      <c r="D5" s="196"/>
      <c r="E5" s="197"/>
      <c r="F5" s="197"/>
      <c r="G5" s="195"/>
      <c r="H5" s="195"/>
      <c r="I5" s="195" t="s">
        <v>41</v>
      </c>
      <c r="J5" s="195" t="s">
        <v>40</v>
      </c>
      <c r="K5" s="198"/>
      <c r="L5" s="198" t="s">
        <v>17</v>
      </c>
      <c r="M5" s="195" t="s">
        <v>37</v>
      </c>
      <c r="N5" s="195" t="s">
        <v>12</v>
      </c>
      <c r="O5" s="195" t="s">
        <v>13</v>
      </c>
      <c r="P5" s="198"/>
      <c r="Q5" s="193"/>
      <c r="R5" s="189"/>
      <c r="S5" s="189"/>
      <c r="T5" s="194"/>
      <c r="U5" s="189"/>
      <c r="V5" s="194"/>
      <c r="W5" s="194" t="s">
        <v>28</v>
      </c>
      <c r="X5" s="194"/>
      <c r="Y5" s="194" t="s">
        <v>29</v>
      </c>
      <c r="Z5" s="189" t="s">
        <v>30</v>
      </c>
      <c r="AA5" s="189" t="s">
        <v>31</v>
      </c>
      <c r="AB5" s="189"/>
      <c r="AD5" s="184"/>
    </row>
    <row r="6" spans="1:30" s="183" customFormat="1" ht="19.5" x14ac:dyDescent="0.3">
      <c r="A6" s="191"/>
      <c r="B6" s="195"/>
      <c r="C6" s="195"/>
      <c r="D6" s="196"/>
      <c r="E6" s="195" t="s">
        <v>6</v>
      </c>
      <c r="F6" s="195" t="s">
        <v>7</v>
      </c>
      <c r="G6" s="195" t="s">
        <v>15</v>
      </c>
      <c r="H6" s="198" t="s">
        <v>16</v>
      </c>
      <c r="I6" s="195"/>
      <c r="J6" s="195"/>
      <c r="K6" s="198"/>
      <c r="L6" s="198"/>
      <c r="M6" s="195"/>
      <c r="N6" s="195"/>
      <c r="O6" s="195"/>
      <c r="P6" s="198"/>
      <c r="Q6" s="193"/>
      <c r="R6" s="189"/>
      <c r="S6" s="189"/>
      <c r="T6" s="194"/>
      <c r="U6" s="189"/>
      <c r="V6" s="194"/>
      <c r="W6" s="194"/>
      <c r="X6" s="194"/>
      <c r="Y6" s="194"/>
      <c r="Z6" s="189"/>
      <c r="AA6" s="189"/>
      <c r="AB6" s="189"/>
    </row>
    <row r="7" spans="1:30" s="183" customFormat="1" ht="19.5" x14ac:dyDescent="0.3">
      <c r="A7" s="191"/>
      <c r="B7" s="195"/>
      <c r="C7" s="195"/>
      <c r="D7" s="196"/>
      <c r="E7" s="195"/>
      <c r="F7" s="195"/>
      <c r="G7" s="195"/>
      <c r="H7" s="198"/>
      <c r="I7" s="195"/>
      <c r="J7" s="195"/>
      <c r="K7" s="198"/>
      <c r="L7" s="198"/>
      <c r="M7" s="195"/>
      <c r="N7" s="195"/>
      <c r="O7" s="195"/>
      <c r="P7" s="198"/>
      <c r="Q7" s="193"/>
      <c r="R7" s="189"/>
      <c r="S7" s="189"/>
      <c r="T7" s="194"/>
      <c r="U7" s="189"/>
      <c r="V7" s="194"/>
      <c r="W7" s="194"/>
      <c r="X7" s="194"/>
      <c r="Y7" s="194"/>
      <c r="Z7" s="189"/>
      <c r="AA7" s="189"/>
      <c r="AB7" s="189"/>
    </row>
    <row r="8" spans="1:30" s="183" customFormat="1" ht="19.5" x14ac:dyDescent="0.3">
      <c r="A8" s="191"/>
      <c r="B8" s="195"/>
      <c r="C8" s="195"/>
      <c r="D8" s="196"/>
      <c r="E8" s="195"/>
      <c r="F8" s="195"/>
      <c r="G8" s="195"/>
      <c r="H8" s="198"/>
      <c r="I8" s="195"/>
      <c r="J8" s="195"/>
      <c r="K8" s="198"/>
      <c r="L8" s="198"/>
      <c r="M8" s="195"/>
      <c r="N8" s="195"/>
      <c r="O8" s="195"/>
      <c r="P8" s="198"/>
      <c r="Q8" s="193"/>
      <c r="R8" s="189"/>
      <c r="S8" s="189"/>
      <c r="T8" s="194"/>
      <c r="U8" s="189"/>
      <c r="V8" s="194"/>
      <c r="W8" s="194"/>
      <c r="X8" s="194"/>
      <c r="Y8" s="194"/>
      <c r="Z8" s="189"/>
      <c r="AA8" s="189"/>
      <c r="AB8" s="189"/>
    </row>
    <row r="9" spans="1:30" s="183" customFormat="1" ht="19.5" x14ac:dyDescent="0.3">
      <c r="A9" s="191"/>
      <c r="B9" s="195"/>
      <c r="C9" s="195"/>
      <c r="D9" s="196"/>
      <c r="E9" s="195"/>
      <c r="F9" s="195"/>
      <c r="G9" s="195"/>
      <c r="H9" s="198"/>
      <c r="I9" s="195"/>
      <c r="J9" s="195"/>
      <c r="K9" s="198"/>
      <c r="L9" s="198"/>
      <c r="M9" s="195"/>
      <c r="N9" s="195"/>
      <c r="O9" s="195"/>
      <c r="P9" s="198"/>
      <c r="Q9" s="193"/>
      <c r="R9" s="189"/>
      <c r="S9" s="189"/>
      <c r="T9" s="194"/>
      <c r="U9" s="189"/>
      <c r="V9" s="194"/>
      <c r="W9" s="194"/>
      <c r="X9" s="194"/>
      <c r="Y9" s="194"/>
      <c r="Z9" s="189"/>
      <c r="AA9" s="189"/>
      <c r="AB9" s="189"/>
    </row>
    <row r="10" spans="1:30" s="185" customFormat="1" ht="15" x14ac:dyDescent="0.25">
      <c r="A10" s="23">
        <v>1</v>
      </c>
      <c r="B10" s="24">
        <v>2</v>
      </c>
      <c r="C10" s="23">
        <v>3</v>
      </c>
      <c r="D10" s="24">
        <v>4</v>
      </c>
      <c r="E10" s="23">
        <v>5</v>
      </c>
      <c r="F10" s="24">
        <v>6</v>
      </c>
      <c r="G10" s="23">
        <v>7</v>
      </c>
      <c r="H10" s="24">
        <v>8</v>
      </c>
      <c r="I10" s="23">
        <v>9</v>
      </c>
      <c r="J10" s="24">
        <v>10</v>
      </c>
      <c r="K10" s="23">
        <v>11</v>
      </c>
      <c r="L10" s="24">
        <v>12</v>
      </c>
      <c r="M10" s="23">
        <v>13</v>
      </c>
      <c r="N10" s="24">
        <v>14</v>
      </c>
      <c r="O10" s="23">
        <v>15</v>
      </c>
      <c r="P10" s="24">
        <v>16</v>
      </c>
      <c r="Q10" s="23">
        <v>17</v>
      </c>
      <c r="R10" s="24">
        <v>18</v>
      </c>
      <c r="S10" s="23">
        <v>19</v>
      </c>
      <c r="T10" s="24">
        <v>20</v>
      </c>
      <c r="U10" s="23">
        <v>21</v>
      </c>
      <c r="V10" s="24">
        <v>22</v>
      </c>
      <c r="W10" s="23">
        <v>23</v>
      </c>
      <c r="X10" s="24">
        <v>24</v>
      </c>
      <c r="Y10" s="23">
        <v>25</v>
      </c>
      <c r="Z10" s="24">
        <v>26</v>
      </c>
      <c r="AA10" s="23">
        <v>27</v>
      </c>
      <c r="AB10" s="24">
        <v>28</v>
      </c>
    </row>
    <row r="11" spans="1:30" ht="23.25" x14ac:dyDescent="0.25">
      <c r="A11" s="172">
        <f>A12+A17+A19+A28+A102+A113+A121+A126+A133+A141+A215+A217+A219</f>
        <v>199</v>
      </c>
      <c r="B11" s="173" t="s">
        <v>711</v>
      </c>
      <c r="C11" s="174"/>
      <c r="D11" s="173"/>
      <c r="E11" s="175"/>
      <c r="F11" s="176"/>
      <c r="G11" s="177">
        <f t="shared" ref="G11:N11" si="0">G12+G17+G19+G28+G102+G113+G121+G126+G133+G141+G215+G217+G219</f>
        <v>13194124.530419996</v>
      </c>
      <c r="H11" s="177">
        <f t="shared" si="0"/>
        <v>10061947.002179999</v>
      </c>
      <c r="I11" s="177">
        <f t="shared" si="0"/>
        <v>6068243.0559999989</v>
      </c>
      <c r="J11" s="177">
        <f t="shared" si="0"/>
        <v>2726646.77336</v>
      </c>
      <c r="K11" s="177">
        <f t="shared" si="0"/>
        <v>3341596.2816400002</v>
      </c>
      <c r="L11" s="177">
        <f t="shared" si="0"/>
        <v>7858155.3850599993</v>
      </c>
      <c r="M11" s="177">
        <f>M12+M17+M19+M28+M102+M113+M121+M126+M133+M141+M215+M217+M219</f>
        <v>7656638.1897200001</v>
      </c>
      <c r="N11" s="177">
        <f t="shared" si="0"/>
        <v>191281.41434000002</v>
      </c>
      <c r="O11" s="176"/>
      <c r="P11" s="175"/>
      <c r="Q11" s="176"/>
      <c r="R11" s="175"/>
      <c r="S11" s="176"/>
      <c r="T11" s="175"/>
      <c r="U11" s="176"/>
      <c r="V11" s="175"/>
      <c r="W11" s="176"/>
      <c r="X11" s="175"/>
      <c r="Y11" s="176"/>
      <c r="Z11" s="175"/>
      <c r="AA11" s="176"/>
      <c r="AB11" s="175"/>
      <c r="AD11" s="7"/>
    </row>
    <row r="12" spans="1:30" s="14" customFormat="1" ht="20.25" x14ac:dyDescent="0.3">
      <c r="A12" s="25">
        <v>4</v>
      </c>
      <c r="B12" s="25" t="s">
        <v>2</v>
      </c>
      <c r="C12" s="52" t="s">
        <v>21</v>
      </c>
      <c r="D12" s="52" t="s">
        <v>21</v>
      </c>
      <c r="E12" s="52" t="s">
        <v>21</v>
      </c>
      <c r="F12" s="52" t="s">
        <v>21</v>
      </c>
      <c r="G12" s="186">
        <f t="shared" ref="G12:N12" si="1">SUM(G13:G16)</f>
        <v>373910.92799999996</v>
      </c>
      <c r="H12" s="186">
        <f t="shared" si="1"/>
        <v>142662.77267000001</v>
      </c>
      <c r="I12" s="186">
        <f t="shared" si="1"/>
        <v>170255.72</v>
      </c>
      <c r="J12" s="186">
        <f t="shared" si="1"/>
        <v>57962.18694</v>
      </c>
      <c r="K12" s="186">
        <f t="shared" si="1"/>
        <v>112293.53306000002</v>
      </c>
      <c r="L12" s="186">
        <f t="shared" si="1"/>
        <v>142662.772</v>
      </c>
      <c r="M12" s="186">
        <f t="shared" si="1"/>
        <v>138987.27899999998</v>
      </c>
      <c r="N12" s="186">
        <f t="shared" si="1"/>
        <v>3675.4930000000004</v>
      </c>
      <c r="O12" s="186">
        <f>SUM(O13:O15)</f>
        <v>0</v>
      </c>
      <c r="P12" s="187">
        <f>SUM(P13:P15)</f>
        <v>0</v>
      </c>
      <c r="Q12" s="52" t="s">
        <v>21</v>
      </c>
      <c r="R12" s="52" t="s">
        <v>21</v>
      </c>
      <c r="S12" s="52" t="s">
        <v>21</v>
      </c>
      <c r="T12" s="52" t="s">
        <v>21</v>
      </c>
      <c r="U12" s="52" t="s">
        <v>21</v>
      </c>
      <c r="V12" s="52" t="s">
        <v>21</v>
      </c>
      <c r="W12" s="52" t="s">
        <v>21</v>
      </c>
      <c r="X12" s="52" t="s">
        <v>21</v>
      </c>
      <c r="Y12" s="52" t="s">
        <v>21</v>
      </c>
      <c r="Z12" s="188">
        <f>SUM(Z13:Z15)</f>
        <v>165486</v>
      </c>
      <c r="AA12" s="188">
        <f>SUM(AA13:AA15)</f>
        <v>38492</v>
      </c>
      <c r="AB12" s="52" t="s">
        <v>21</v>
      </c>
      <c r="AC12" s="154"/>
    </row>
    <row r="13" spans="1:30" s="29" customFormat="1" ht="182.25" x14ac:dyDescent="0.3">
      <c r="A13" s="30">
        <v>1</v>
      </c>
      <c r="B13" s="31" t="s">
        <v>2</v>
      </c>
      <c r="C13" s="32" t="s">
        <v>8</v>
      </c>
      <c r="D13" s="32" t="s">
        <v>9</v>
      </c>
      <c r="E13" s="1">
        <v>2023</v>
      </c>
      <c r="F13" s="1">
        <v>2024</v>
      </c>
      <c r="G13" s="33">
        <v>166967.198</v>
      </c>
      <c r="H13" s="33">
        <v>11907.909999999998</v>
      </c>
      <c r="I13" s="33">
        <v>22024.541000000001</v>
      </c>
      <c r="J13" s="34">
        <v>13840.358700000001</v>
      </c>
      <c r="K13" s="33">
        <v>8184.1823000000004</v>
      </c>
      <c r="L13" s="33">
        <f>M13+N13+O13</f>
        <v>11907.910000000002</v>
      </c>
      <c r="M13" s="33">
        <v>11286.022000000001</v>
      </c>
      <c r="N13" s="33">
        <v>621.88800000000003</v>
      </c>
      <c r="O13" s="33"/>
      <c r="P13" s="35" t="s">
        <v>19</v>
      </c>
      <c r="Q13" s="36" t="s">
        <v>43</v>
      </c>
      <c r="R13" s="37" t="s">
        <v>723</v>
      </c>
      <c r="S13" s="30" t="s">
        <v>18</v>
      </c>
      <c r="T13" s="38"/>
      <c r="U13" s="37" t="s">
        <v>44</v>
      </c>
      <c r="V13" s="39" t="s">
        <v>18</v>
      </c>
      <c r="W13" s="40"/>
      <c r="X13" s="39" t="s">
        <v>18</v>
      </c>
      <c r="Y13" s="40"/>
      <c r="Z13" s="39">
        <v>15500</v>
      </c>
      <c r="AA13" s="39">
        <v>4630</v>
      </c>
      <c r="AB13" s="41" t="s">
        <v>47</v>
      </c>
      <c r="AC13" s="28"/>
    </row>
    <row r="14" spans="1:30" s="29" customFormat="1" ht="182.25" x14ac:dyDescent="0.3">
      <c r="A14" s="30">
        <v>2</v>
      </c>
      <c r="B14" s="31" t="s">
        <v>2</v>
      </c>
      <c r="C14" s="32" t="s">
        <v>8</v>
      </c>
      <c r="D14" s="32" t="s">
        <v>10</v>
      </c>
      <c r="E14" s="1">
        <v>2023</v>
      </c>
      <c r="F14" s="1">
        <v>2024</v>
      </c>
      <c r="G14" s="33">
        <v>20398.150000000001</v>
      </c>
      <c r="H14" s="33">
        <v>13294.393350000002</v>
      </c>
      <c r="I14" s="33">
        <v>16318.521000000001</v>
      </c>
      <c r="J14" s="33">
        <v>6166.6291700000002</v>
      </c>
      <c r="K14" s="33">
        <v>10151.89183</v>
      </c>
      <c r="L14" s="33">
        <f t="shared" ref="L14:L15" si="2">M14+N14+O14</f>
        <v>13294.393</v>
      </c>
      <c r="M14" s="33">
        <v>11295.957</v>
      </c>
      <c r="N14" s="33">
        <v>1998.4359999999999</v>
      </c>
      <c r="O14" s="33"/>
      <c r="P14" s="35" t="s">
        <v>19</v>
      </c>
      <c r="Q14" s="36" t="s">
        <v>43</v>
      </c>
      <c r="R14" s="37" t="s">
        <v>724</v>
      </c>
      <c r="S14" s="30" t="s">
        <v>18</v>
      </c>
      <c r="T14" s="4"/>
      <c r="U14" s="3" t="s">
        <v>46</v>
      </c>
      <c r="V14" s="39" t="s">
        <v>18</v>
      </c>
      <c r="W14" s="42"/>
      <c r="X14" s="39" t="s">
        <v>18</v>
      </c>
      <c r="Y14" s="43"/>
      <c r="Z14" s="44">
        <v>74993</v>
      </c>
      <c r="AA14" s="44">
        <v>16931</v>
      </c>
      <c r="AB14" s="41" t="s">
        <v>47</v>
      </c>
      <c r="AC14" s="28"/>
      <c r="AD14" s="45"/>
    </row>
    <row r="15" spans="1:30" s="29" customFormat="1" ht="182.25" x14ac:dyDescent="0.3">
      <c r="A15" s="30">
        <v>3</v>
      </c>
      <c r="B15" s="31" t="s">
        <v>2</v>
      </c>
      <c r="C15" s="32" t="s">
        <v>8</v>
      </c>
      <c r="D15" s="32" t="s">
        <v>11</v>
      </c>
      <c r="E15" s="1">
        <v>2023</v>
      </c>
      <c r="F15" s="1">
        <v>2024</v>
      </c>
      <c r="G15" s="33">
        <v>21328.97</v>
      </c>
      <c r="H15" s="33">
        <v>4844.049930000001</v>
      </c>
      <c r="I15" s="33">
        <v>17063.175999999999</v>
      </c>
      <c r="J15" s="34">
        <v>15840.929529999999</v>
      </c>
      <c r="K15" s="33">
        <v>1222.24647</v>
      </c>
      <c r="L15" s="33">
        <f t="shared" si="2"/>
        <v>4844.05</v>
      </c>
      <c r="M15" s="46">
        <v>3788.8809999999999</v>
      </c>
      <c r="N15" s="33">
        <v>1055.1690000000001</v>
      </c>
      <c r="O15" s="33"/>
      <c r="P15" s="35" t="s">
        <v>19</v>
      </c>
      <c r="Q15" s="36" t="s">
        <v>43</v>
      </c>
      <c r="R15" s="37" t="s">
        <v>724</v>
      </c>
      <c r="S15" s="30" t="s">
        <v>18</v>
      </c>
      <c r="T15" s="4"/>
      <c r="U15" s="3" t="s">
        <v>45</v>
      </c>
      <c r="V15" s="39" t="s">
        <v>18</v>
      </c>
      <c r="W15" s="42"/>
      <c r="X15" s="39" t="s">
        <v>18</v>
      </c>
      <c r="Y15" s="43"/>
      <c r="Z15" s="44">
        <v>74993</v>
      </c>
      <c r="AA15" s="44">
        <v>16931</v>
      </c>
      <c r="AB15" s="32" t="s">
        <v>47</v>
      </c>
      <c r="AC15" s="28"/>
      <c r="AD15" s="45"/>
    </row>
    <row r="16" spans="1:30" s="29" customFormat="1" ht="159.75" x14ac:dyDescent="0.3">
      <c r="A16" s="30">
        <v>4</v>
      </c>
      <c r="B16" s="47" t="s">
        <v>2</v>
      </c>
      <c r="C16" s="43" t="s">
        <v>48</v>
      </c>
      <c r="D16" s="43" t="s">
        <v>51</v>
      </c>
      <c r="E16" s="44">
        <v>2023</v>
      </c>
      <c r="F16" s="44">
        <v>2024</v>
      </c>
      <c r="G16" s="46">
        <v>165216.60999999999</v>
      </c>
      <c r="H16" s="46">
        <v>112616.41939</v>
      </c>
      <c r="I16" s="46">
        <v>114849.482</v>
      </c>
      <c r="J16" s="48">
        <v>22114.269540000001</v>
      </c>
      <c r="K16" s="46">
        <v>92735.21246000001</v>
      </c>
      <c r="L16" s="46">
        <f>M16+N16+O16</f>
        <v>112616.41899999999</v>
      </c>
      <c r="M16" s="46">
        <v>112616.41899999999</v>
      </c>
      <c r="N16" s="46"/>
      <c r="O16" s="46"/>
      <c r="P16" s="49" t="s">
        <v>19</v>
      </c>
      <c r="Q16" s="50" t="s">
        <v>50</v>
      </c>
      <c r="R16" s="37" t="s">
        <v>726</v>
      </c>
      <c r="S16" s="39" t="s">
        <v>52</v>
      </c>
      <c r="T16" s="40"/>
      <c r="U16" s="42" t="s">
        <v>53</v>
      </c>
      <c r="V16" s="51" t="s">
        <v>49</v>
      </c>
      <c r="W16" s="40"/>
      <c r="X16" s="39" t="s">
        <v>49</v>
      </c>
      <c r="Y16" s="40"/>
      <c r="Z16" s="39">
        <v>170</v>
      </c>
      <c r="AA16" s="39">
        <v>170</v>
      </c>
      <c r="AB16" s="40"/>
      <c r="AC16" s="28"/>
    </row>
    <row r="17" spans="1:30" s="29" customFormat="1" ht="20.25" x14ac:dyDescent="0.3">
      <c r="A17" s="25">
        <v>1</v>
      </c>
      <c r="B17" s="26" t="s">
        <v>54</v>
      </c>
      <c r="C17" s="27" t="s">
        <v>21</v>
      </c>
      <c r="D17" s="27" t="s">
        <v>21</v>
      </c>
      <c r="E17" s="52" t="s">
        <v>21</v>
      </c>
      <c r="F17" s="52" t="s">
        <v>21</v>
      </c>
      <c r="G17" s="53">
        <f t="shared" ref="G17:P17" si="3">SUM(G18:G18)</f>
        <v>96924.167000000001</v>
      </c>
      <c r="H17" s="53">
        <f t="shared" si="3"/>
        <v>75406.67</v>
      </c>
      <c r="I17" s="53">
        <f t="shared" si="3"/>
        <v>60000</v>
      </c>
      <c r="J17" s="53">
        <f t="shared" si="3"/>
        <v>20026.576000000001</v>
      </c>
      <c r="K17" s="53">
        <f t="shared" si="3"/>
        <v>39973.423999999999</v>
      </c>
      <c r="L17" s="53">
        <f t="shared" si="3"/>
        <v>75406.67</v>
      </c>
      <c r="M17" s="53">
        <f t="shared" si="3"/>
        <v>75406.67</v>
      </c>
      <c r="N17" s="53">
        <f t="shared" si="3"/>
        <v>0</v>
      </c>
      <c r="O17" s="53">
        <f t="shared" si="3"/>
        <v>0</v>
      </c>
      <c r="P17" s="54">
        <f t="shared" si="3"/>
        <v>0</v>
      </c>
      <c r="Q17" s="52" t="s">
        <v>21</v>
      </c>
      <c r="R17" s="52" t="s">
        <v>21</v>
      </c>
      <c r="S17" s="52" t="s">
        <v>21</v>
      </c>
      <c r="T17" s="52" t="s">
        <v>21</v>
      </c>
      <c r="U17" s="52" t="s">
        <v>21</v>
      </c>
      <c r="V17" s="52" t="s">
        <v>21</v>
      </c>
      <c r="W17" s="52" t="s">
        <v>21</v>
      </c>
      <c r="X17" s="52" t="s">
        <v>21</v>
      </c>
      <c r="Y17" s="52" t="s">
        <v>21</v>
      </c>
      <c r="Z17" s="55">
        <f>SUM(Z18:Z18)</f>
        <v>3000</v>
      </c>
      <c r="AA17" s="55">
        <f>SUM(AA18:AA18)</f>
        <v>55</v>
      </c>
      <c r="AB17" s="52" t="s">
        <v>21</v>
      </c>
      <c r="AC17" s="28"/>
      <c r="AD17" s="45"/>
    </row>
    <row r="18" spans="1:30" s="29" customFormat="1" ht="101.25" x14ac:dyDescent="0.3">
      <c r="A18" s="56">
        <v>1</v>
      </c>
      <c r="B18" s="31" t="s">
        <v>54</v>
      </c>
      <c r="C18" s="32" t="s">
        <v>55</v>
      </c>
      <c r="D18" s="32" t="s">
        <v>56</v>
      </c>
      <c r="E18" s="1">
        <v>2023</v>
      </c>
      <c r="F18" s="1">
        <v>2024</v>
      </c>
      <c r="G18" s="33">
        <v>96924.167000000001</v>
      </c>
      <c r="H18" s="33">
        <v>75406.67</v>
      </c>
      <c r="I18" s="33">
        <v>60000</v>
      </c>
      <c r="J18" s="33">
        <v>20026.576000000001</v>
      </c>
      <c r="K18" s="33">
        <v>39973.423999999999</v>
      </c>
      <c r="L18" s="33">
        <f t="shared" ref="L18" si="4">M18+N18+O18</f>
        <v>75406.67</v>
      </c>
      <c r="M18" s="33">
        <v>75406.67</v>
      </c>
      <c r="N18" s="33"/>
      <c r="O18" s="33"/>
      <c r="P18" s="35" t="s">
        <v>52</v>
      </c>
      <c r="Q18" s="57" t="s">
        <v>43</v>
      </c>
      <c r="R18" s="37" t="s">
        <v>725</v>
      </c>
      <c r="S18" s="30" t="s">
        <v>52</v>
      </c>
      <c r="T18" s="37" t="s">
        <v>57</v>
      </c>
      <c r="U18" s="1" t="s">
        <v>58</v>
      </c>
      <c r="V18" s="2" t="s">
        <v>49</v>
      </c>
      <c r="W18" s="2" t="s">
        <v>59</v>
      </c>
      <c r="X18" s="1" t="s">
        <v>49</v>
      </c>
      <c r="Y18" s="32"/>
      <c r="Z18" s="1">
        <v>3000</v>
      </c>
      <c r="AA18" s="1">
        <v>55</v>
      </c>
      <c r="AB18" s="32"/>
      <c r="AC18" s="28"/>
      <c r="AD18" s="45"/>
    </row>
    <row r="19" spans="1:30" s="62" customFormat="1" ht="20.25" x14ac:dyDescent="0.3">
      <c r="A19" s="25">
        <v>8</v>
      </c>
      <c r="B19" s="26" t="s">
        <v>60</v>
      </c>
      <c r="C19" s="58" t="s">
        <v>21</v>
      </c>
      <c r="D19" s="58" t="s">
        <v>21</v>
      </c>
      <c r="E19" s="59" t="s">
        <v>21</v>
      </c>
      <c r="F19" s="59" t="s">
        <v>21</v>
      </c>
      <c r="G19" s="53">
        <f>SUM(G20:G27)</f>
        <v>1395778.909</v>
      </c>
      <c r="H19" s="53">
        <f t="shared" ref="H19:P19" si="5">SUM(H20:H27)</f>
        <v>851961.18500000006</v>
      </c>
      <c r="I19" s="53">
        <f t="shared" si="5"/>
        <v>851051.43200000003</v>
      </c>
      <c r="J19" s="53">
        <f t="shared" si="5"/>
        <v>469507.05900000001</v>
      </c>
      <c r="K19" s="53">
        <f t="shared" si="5"/>
        <v>381544.37300000002</v>
      </c>
      <c r="L19" s="53">
        <f t="shared" si="5"/>
        <v>726890.17800000007</v>
      </c>
      <c r="M19" s="53">
        <f t="shared" si="5"/>
        <v>623442.48499999999</v>
      </c>
      <c r="N19" s="53">
        <f t="shared" si="5"/>
        <v>103447.693</v>
      </c>
      <c r="O19" s="53">
        <f t="shared" si="5"/>
        <v>0</v>
      </c>
      <c r="P19" s="54">
        <f t="shared" si="5"/>
        <v>0</v>
      </c>
      <c r="Q19" s="59" t="s">
        <v>21</v>
      </c>
      <c r="R19" s="59" t="s">
        <v>21</v>
      </c>
      <c r="S19" s="59" t="s">
        <v>21</v>
      </c>
      <c r="T19" s="59" t="s">
        <v>21</v>
      </c>
      <c r="U19" s="59" t="s">
        <v>21</v>
      </c>
      <c r="V19" s="59" t="s">
        <v>21</v>
      </c>
      <c r="W19" s="59" t="s">
        <v>21</v>
      </c>
      <c r="X19" s="59" t="s">
        <v>21</v>
      </c>
      <c r="Y19" s="59" t="s">
        <v>21</v>
      </c>
      <c r="Z19" s="55">
        <f t="shared" ref="Z19:AA19" si="6">SUM(Z20:Z27)</f>
        <v>148513</v>
      </c>
      <c r="AA19" s="55">
        <f t="shared" si="6"/>
        <v>33073</v>
      </c>
      <c r="AB19" s="59" t="s">
        <v>21</v>
      </c>
      <c r="AC19" s="60"/>
      <c r="AD19" s="61"/>
    </row>
    <row r="20" spans="1:30" s="29" customFormat="1" ht="182.25" x14ac:dyDescent="0.3">
      <c r="A20" s="63">
        <v>1</v>
      </c>
      <c r="B20" s="32" t="s">
        <v>60</v>
      </c>
      <c r="C20" s="32" t="s">
        <v>61</v>
      </c>
      <c r="D20" s="32" t="s">
        <v>62</v>
      </c>
      <c r="E20" s="1">
        <v>2023</v>
      </c>
      <c r="F20" s="1">
        <v>2024</v>
      </c>
      <c r="G20" s="33">
        <v>88049.120999999999</v>
      </c>
      <c r="H20" s="33">
        <v>57843.352000000006</v>
      </c>
      <c r="I20" s="33">
        <v>50921.290999999997</v>
      </c>
      <c r="J20" s="33">
        <v>28484.742999999999</v>
      </c>
      <c r="K20" s="33">
        <v>22436.547999999999</v>
      </c>
      <c r="L20" s="46">
        <f t="shared" ref="L20:L27" si="7">M20+N20+O20</f>
        <v>23547.074000000001</v>
      </c>
      <c r="M20" s="46">
        <v>22840.662</v>
      </c>
      <c r="N20" s="46">
        <v>706.41200000000003</v>
      </c>
      <c r="O20" s="64"/>
      <c r="P20" s="65" t="s">
        <v>19</v>
      </c>
      <c r="Q20" s="57" t="s">
        <v>43</v>
      </c>
      <c r="R20" s="37" t="s">
        <v>723</v>
      </c>
      <c r="S20" s="30" t="s">
        <v>18</v>
      </c>
      <c r="T20" s="66"/>
      <c r="U20" s="37" t="s">
        <v>63</v>
      </c>
      <c r="V20" s="2" t="s">
        <v>18</v>
      </c>
      <c r="W20" s="2"/>
      <c r="X20" s="1" t="s">
        <v>18</v>
      </c>
      <c r="Y20" s="32"/>
      <c r="Z20" s="32">
        <v>13500</v>
      </c>
      <c r="AA20" s="32">
        <v>3500</v>
      </c>
      <c r="AB20" s="32"/>
      <c r="AC20" s="28"/>
      <c r="AD20" s="45"/>
    </row>
    <row r="21" spans="1:30" s="29" customFormat="1" ht="88.5" x14ac:dyDescent="0.3">
      <c r="A21" s="63">
        <v>2</v>
      </c>
      <c r="B21" s="32" t="s">
        <v>60</v>
      </c>
      <c r="C21" s="32" t="s">
        <v>61</v>
      </c>
      <c r="D21" s="32" t="s">
        <v>64</v>
      </c>
      <c r="E21" s="1">
        <v>2023</v>
      </c>
      <c r="F21" s="1">
        <v>2024</v>
      </c>
      <c r="G21" s="33">
        <v>133048.04800000001</v>
      </c>
      <c r="H21" s="33">
        <v>46139.111000000004</v>
      </c>
      <c r="I21" s="33">
        <v>101392.56600000001</v>
      </c>
      <c r="J21" s="33">
        <v>86234.156000000003</v>
      </c>
      <c r="K21" s="33">
        <v>15158.410000000003</v>
      </c>
      <c r="L21" s="46">
        <f t="shared" si="7"/>
        <v>44186.997000000003</v>
      </c>
      <c r="M21" s="46">
        <v>42861.387000000002</v>
      </c>
      <c r="N21" s="46">
        <v>1325.61</v>
      </c>
      <c r="O21" s="64"/>
      <c r="P21" s="65" t="s">
        <v>19</v>
      </c>
      <c r="Q21" s="57" t="s">
        <v>43</v>
      </c>
      <c r="R21" s="37" t="s">
        <v>723</v>
      </c>
      <c r="S21" s="30" t="s">
        <v>18</v>
      </c>
      <c r="T21" s="66"/>
      <c r="U21" s="2" t="s">
        <v>65</v>
      </c>
      <c r="V21" s="2" t="s">
        <v>18</v>
      </c>
      <c r="W21" s="2"/>
      <c r="X21" s="1" t="s">
        <v>18</v>
      </c>
      <c r="Y21" s="32"/>
      <c r="Z21" s="32">
        <v>21852</v>
      </c>
      <c r="AA21" s="32">
        <v>6352</v>
      </c>
      <c r="AB21" s="32"/>
      <c r="AC21" s="28"/>
      <c r="AD21" s="45"/>
    </row>
    <row r="22" spans="1:30" s="29" customFormat="1" ht="141.75" x14ac:dyDescent="0.3">
      <c r="A22" s="63">
        <v>3</v>
      </c>
      <c r="B22" s="32" t="s">
        <v>60</v>
      </c>
      <c r="C22" s="32" t="s">
        <v>61</v>
      </c>
      <c r="D22" s="32" t="s">
        <v>66</v>
      </c>
      <c r="E22" s="1">
        <v>2023</v>
      </c>
      <c r="F22" s="1">
        <v>2025</v>
      </c>
      <c r="G22" s="33">
        <v>454233.49900000001</v>
      </c>
      <c r="H22" s="33">
        <v>340668.16000000003</v>
      </c>
      <c r="I22" s="33">
        <v>266003.74099999998</v>
      </c>
      <c r="J22" s="33">
        <v>106926.56299999999</v>
      </c>
      <c r="K22" s="33">
        <v>159077.17799999999</v>
      </c>
      <c r="L22" s="46">
        <f t="shared" si="7"/>
        <v>297276.973</v>
      </c>
      <c r="M22" s="46">
        <v>288358.66399999999</v>
      </c>
      <c r="N22" s="46">
        <v>8918.3089999999993</v>
      </c>
      <c r="O22" s="64"/>
      <c r="P22" s="65" t="s">
        <v>19</v>
      </c>
      <c r="Q22" s="57" t="s">
        <v>43</v>
      </c>
      <c r="R22" s="37" t="s">
        <v>723</v>
      </c>
      <c r="S22" s="30" t="s">
        <v>18</v>
      </c>
      <c r="T22" s="66"/>
      <c r="U22" s="37" t="s">
        <v>67</v>
      </c>
      <c r="V22" s="2" t="s">
        <v>18</v>
      </c>
      <c r="W22" s="1"/>
      <c r="X22" s="1" t="s">
        <v>18</v>
      </c>
      <c r="Y22" s="32"/>
      <c r="Z22" s="32">
        <v>63106</v>
      </c>
      <c r="AA22" s="32">
        <v>13106</v>
      </c>
      <c r="AB22" s="32" t="s">
        <v>68</v>
      </c>
      <c r="AC22" s="28"/>
      <c r="AD22" s="45"/>
    </row>
    <row r="23" spans="1:30" s="29" customFormat="1" ht="88.5" x14ac:dyDescent="0.3">
      <c r="A23" s="63">
        <v>4</v>
      </c>
      <c r="B23" s="32" t="s">
        <v>60</v>
      </c>
      <c r="C23" s="32" t="s">
        <v>61</v>
      </c>
      <c r="D23" s="32" t="s">
        <v>69</v>
      </c>
      <c r="E23" s="1">
        <v>2023</v>
      </c>
      <c r="F23" s="1">
        <v>2024</v>
      </c>
      <c r="G23" s="33">
        <v>170301.26</v>
      </c>
      <c r="H23" s="33">
        <v>145150.72200000001</v>
      </c>
      <c r="I23" s="33">
        <v>44751.42</v>
      </c>
      <c r="J23" s="33">
        <v>9579.7430000000004</v>
      </c>
      <c r="K23" s="33">
        <v>35171.676999999996</v>
      </c>
      <c r="L23" s="46">
        <f t="shared" si="7"/>
        <v>99719.293999999994</v>
      </c>
      <c r="M23" s="46">
        <v>96727.714999999997</v>
      </c>
      <c r="N23" s="46">
        <v>2991.5790000000002</v>
      </c>
      <c r="O23" s="64"/>
      <c r="P23" s="65" t="s">
        <v>19</v>
      </c>
      <c r="Q23" s="57" t="s">
        <v>43</v>
      </c>
      <c r="R23" s="37" t="s">
        <v>723</v>
      </c>
      <c r="S23" s="30" t="s">
        <v>18</v>
      </c>
      <c r="T23" s="66"/>
      <c r="U23" s="37" t="s">
        <v>70</v>
      </c>
      <c r="V23" s="2" t="s">
        <v>18</v>
      </c>
      <c r="W23" s="1"/>
      <c r="X23" s="1" t="s">
        <v>18</v>
      </c>
      <c r="Y23" s="32"/>
      <c r="Z23" s="32">
        <v>49538</v>
      </c>
      <c r="AA23" s="32">
        <v>10115</v>
      </c>
      <c r="AB23" s="32"/>
      <c r="AC23" s="28"/>
      <c r="AD23" s="67"/>
    </row>
    <row r="24" spans="1:30" s="29" customFormat="1" ht="120" x14ac:dyDescent="0.3">
      <c r="A24" s="63">
        <v>5</v>
      </c>
      <c r="B24" s="32" t="s">
        <v>60</v>
      </c>
      <c r="C24" s="32" t="s">
        <v>71</v>
      </c>
      <c r="D24" s="32" t="s">
        <v>72</v>
      </c>
      <c r="E24" s="1">
        <v>2023</v>
      </c>
      <c r="F24" s="1">
        <v>2024</v>
      </c>
      <c r="G24" s="33">
        <v>60381.612000000001</v>
      </c>
      <c r="H24" s="33">
        <v>33379.025000000001</v>
      </c>
      <c r="I24" s="33">
        <v>38369.610999999997</v>
      </c>
      <c r="J24" s="33">
        <v>23770.44</v>
      </c>
      <c r="K24" s="33">
        <v>14599.170999999998</v>
      </c>
      <c r="L24" s="46">
        <f t="shared" si="7"/>
        <v>33379.025000000001</v>
      </c>
      <c r="M24" s="46">
        <v>14599.171</v>
      </c>
      <c r="N24" s="46">
        <v>18779.853999999999</v>
      </c>
      <c r="O24" s="64"/>
      <c r="P24" s="65" t="s">
        <v>19</v>
      </c>
      <c r="Q24" s="57" t="s">
        <v>73</v>
      </c>
      <c r="R24" s="37" t="s">
        <v>725</v>
      </c>
      <c r="S24" s="30" t="s">
        <v>19</v>
      </c>
      <c r="T24" s="79" t="s">
        <v>74</v>
      </c>
      <c r="U24" s="3" t="s">
        <v>75</v>
      </c>
      <c r="V24" s="2" t="s">
        <v>18</v>
      </c>
      <c r="W24" s="3"/>
      <c r="X24" s="1" t="s">
        <v>18</v>
      </c>
      <c r="Y24" s="32"/>
      <c r="Z24" s="1">
        <v>39</v>
      </c>
      <c r="AA24" s="32"/>
      <c r="AB24" s="32"/>
      <c r="AC24" s="28"/>
      <c r="AD24" s="45"/>
    </row>
    <row r="25" spans="1:30" s="29" customFormat="1" ht="120" x14ac:dyDescent="0.3">
      <c r="A25" s="63">
        <v>6</v>
      </c>
      <c r="B25" s="32" t="s">
        <v>60</v>
      </c>
      <c r="C25" s="32" t="s">
        <v>71</v>
      </c>
      <c r="D25" s="32" t="s">
        <v>76</v>
      </c>
      <c r="E25" s="1">
        <v>2023</v>
      </c>
      <c r="F25" s="1">
        <v>2024</v>
      </c>
      <c r="G25" s="33">
        <v>70482.392999999996</v>
      </c>
      <c r="H25" s="33">
        <v>33640.271999999997</v>
      </c>
      <c r="I25" s="33">
        <v>39871.016000000003</v>
      </c>
      <c r="J25" s="33">
        <v>27436.745999999999</v>
      </c>
      <c r="K25" s="33">
        <v>12434.270000000004</v>
      </c>
      <c r="L25" s="46">
        <f t="shared" si="7"/>
        <v>33640.271999999997</v>
      </c>
      <c r="M25" s="46">
        <v>12434.27</v>
      </c>
      <c r="N25" s="46">
        <v>21206.002</v>
      </c>
      <c r="O25" s="64"/>
      <c r="P25" s="65" t="s">
        <v>19</v>
      </c>
      <c r="Q25" s="57" t="s">
        <v>73</v>
      </c>
      <c r="R25" s="37" t="s">
        <v>725</v>
      </c>
      <c r="S25" s="30" t="s">
        <v>19</v>
      </c>
      <c r="T25" s="178" t="s">
        <v>77</v>
      </c>
      <c r="U25" s="179" t="s">
        <v>78</v>
      </c>
      <c r="V25" s="2" t="s">
        <v>18</v>
      </c>
      <c r="W25" s="68"/>
      <c r="X25" s="1" t="s">
        <v>18</v>
      </c>
      <c r="Y25" s="68"/>
      <c r="Z25" s="1">
        <v>55</v>
      </c>
      <c r="AA25" s="68"/>
      <c r="AB25" s="68"/>
      <c r="AC25" s="28"/>
      <c r="AD25" s="69"/>
    </row>
    <row r="26" spans="1:30" s="29" customFormat="1" ht="120" x14ac:dyDescent="0.3">
      <c r="A26" s="63">
        <v>7</v>
      </c>
      <c r="B26" s="32" t="s">
        <v>60</v>
      </c>
      <c r="C26" s="32" t="s">
        <v>71</v>
      </c>
      <c r="D26" s="32" t="s">
        <v>79</v>
      </c>
      <c r="E26" s="1">
        <v>2023</v>
      </c>
      <c r="F26" s="1">
        <v>2024</v>
      </c>
      <c r="G26" s="33">
        <v>77637.596000000005</v>
      </c>
      <c r="H26" s="33">
        <v>54113.231</v>
      </c>
      <c r="I26" s="33">
        <v>50262.629000000001</v>
      </c>
      <c r="J26" s="33">
        <v>20669.325000000001</v>
      </c>
      <c r="K26" s="33">
        <v>29593.304</v>
      </c>
      <c r="L26" s="46">
        <f t="shared" si="7"/>
        <v>54113.231</v>
      </c>
      <c r="M26" s="46">
        <v>29593.304</v>
      </c>
      <c r="N26" s="46">
        <v>24519.927</v>
      </c>
      <c r="O26" s="64"/>
      <c r="P26" s="65" t="s">
        <v>19</v>
      </c>
      <c r="Q26" s="57" t="s">
        <v>73</v>
      </c>
      <c r="R26" s="37" t="s">
        <v>725</v>
      </c>
      <c r="S26" s="30" t="s">
        <v>19</v>
      </c>
      <c r="T26" s="79" t="s">
        <v>80</v>
      </c>
      <c r="U26" s="77" t="s">
        <v>81</v>
      </c>
      <c r="V26" s="2" t="s">
        <v>18</v>
      </c>
      <c r="W26" s="70"/>
      <c r="X26" s="1" t="s">
        <v>18</v>
      </c>
      <c r="Y26" s="71"/>
      <c r="Z26" s="1">
        <v>143</v>
      </c>
      <c r="AA26" s="71"/>
      <c r="AB26" s="71"/>
      <c r="AC26" s="28"/>
      <c r="AD26" s="72"/>
    </row>
    <row r="27" spans="1:30" s="29" customFormat="1" ht="120" x14ac:dyDescent="0.3">
      <c r="A27" s="63">
        <v>8</v>
      </c>
      <c r="B27" s="32" t="s">
        <v>60</v>
      </c>
      <c r="C27" s="32" t="s">
        <v>71</v>
      </c>
      <c r="D27" s="32" t="s">
        <v>82</v>
      </c>
      <c r="E27" s="1">
        <v>2023</v>
      </c>
      <c r="F27" s="1">
        <v>2024</v>
      </c>
      <c r="G27" s="33">
        <v>341645.38</v>
      </c>
      <c r="H27" s="33">
        <v>141027.31200000001</v>
      </c>
      <c r="I27" s="33">
        <v>259479.158</v>
      </c>
      <c r="J27" s="33">
        <v>166405.34299999999</v>
      </c>
      <c r="K27" s="33">
        <v>93073.815000000002</v>
      </c>
      <c r="L27" s="46">
        <f t="shared" si="7"/>
        <v>141027.31200000001</v>
      </c>
      <c r="M27" s="46">
        <v>116027.31200000001</v>
      </c>
      <c r="N27" s="46">
        <v>25000</v>
      </c>
      <c r="O27" s="64"/>
      <c r="P27" s="65" t="s">
        <v>19</v>
      </c>
      <c r="Q27" s="57" t="s">
        <v>73</v>
      </c>
      <c r="R27" s="37" t="s">
        <v>725</v>
      </c>
      <c r="S27" s="30" t="s">
        <v>19</v>
      </c>
      <c r="T27" s="79" t="s">
        <v>83</v>
      </c>
      <c r="U27" s="77" t="s">
        <v>84</v>
      </c>
      <c r="V27" s="2" t="s">
        <v>18</v>
      </c>
      <c r="W27" s="73"/>
      <c r="X27" s="1" t="s">
        <v>18</v>
      </c>
      <c r="Y27" s="74"/>
      <c r="Z27" s="1">
        <v>280</v>
      </c>
      <c r="AA27" s="74"/>
      <c r="AB27" s="74"/>
      <c r="AC27" s="28"/>
      <c r="AD27" s="69"/>
    </row>
    <row r="28" spans="1:30" s="76" customFormat="1" ht="20.25" x14ac:dyDescent="0.25">
      <c r="A28" s="25">
        <v>73</v>
      </c>
      <c r="B28" s="26" t="s">
        <v>85</v>
      </c>
      <c r="C28" s="27" t="s">
        <v>21</v>
      </c>
      <c r="D28" s="27" t="s">
        <v>21</v>
      </c>
      <c r="E28" s="52" t="s">
        <v>21</v>
      </c>
      <c r="F28" s="52" t="s">
        <v>21</v>
      </c>
      <c r="G28" s="53">
        <f>SUM(G29:G101)</f>
        <v>4123806.0020999992</v>
      </c>
      <c r="H28" s="53">
        <f t="shared" ref="H28:N28" si="8">SUM(H29:H101)</f>
        <v>3388854.8526099985</v>
      </c>
      <c r="I28" s="53">
        <f t="shared" si="8"/>
        <v>1350752.3699999999</v>
      </c>
      <c r="J28" s="53">
        <f t="shared" si="8"/>
        <v>715214.8073999997</v>
      </c>
      <c r="K28" s="53">
        <f t="shared" si="8"/>
        <v>635537.56260000018</v>
      </c>
      <c r="L28" s="53">
        <f t="shared" si="8"/>
        <v>2459129.0575899999</v>
      </c>
      <c r="M28" s="53">
        <f>SUM(M29:M101)</f>
        <v>2459129.0575899999</v>
      </c>
      <c r="N28" s="53">
        <f t="shared" si="8"/>
        <v>0</v>
      </c>
      <c r="O28" s="53">
        <f t="shared" ref="O28" si="9">SUBTOTAL(9,O29:O101)</f>
        <v>0</v>
      </c>
      <c r="P28" s="53">
        <v>0</v>
      </c>
      <c r="Q28" s="52" t="s">
        <v>21</v>
      </c>
      <c r="R28" s="52" t="s">
        <v>21</v>
      </c>
      <c r="S28" s="52" t="s">
        <v>21</v>
      </c>
      <c r="T28" s="52" t="s">
        <v>21</v>
      </c>
      <c r="U28" s="52" t="s">
        <v>21</v>
      </c>
      <c r="V28" s="52" t="s">
        <v>21</v>
      </c>
      <c r="W28" s="52" t="s">
        <v>21</v>
      </c>
      <c r="X28" s="52" t="s">
        <v>21</v>
      </c>
      <c r="Y28" s="52" t="s">
        <v>21</v>
      </c>
      <c r="Z28" s="54">
        <f>SUBTOTAL(9,Y29:Y101)</f>
        <v>0</v>
      </c>
      <c r="AA28" s="54">
        <f>SUBTOTAL(9,Z29:Z101)</f>
        <v>21113</v>
      </c>
      <c r="AB28" s="52" t="s">
        <v>21</v>
      </c>
      <c r="AC28" s="75"/>
      <c r="AD28" s="67"/>
    </row>
    <row r="29" spans="1:30" s="76" customFormat="1" ht="222.75" x14ac:dyDescent="0.25">
      <c r="A29" s="32">
        <v>1</v>
      </c>
      <c r="B29" s="32" t="s">
        <v>85</v>
      </c>
      <c r="C29" s="32" t="s">
        <v>86</v>
      </c>
      <c r="D29" s="32" t="s">
        <v>87</v>
      </c>
      <c r="E29" s="1">
        <v>2023</v>
      </c>
      <c r="F29" s="1">
        <v>2025</v>
      </c>
      <c r="G29" s="33">
        <v>41390.985000000001</v>
      </c>
      <c r="H29" s="33">
        <v>25836.97768</v>
      </c>
      <c r="I29" s="33">
        <v>30000</v>
      </c>
      <c r="J29" s="33">
        <v>15554.007320000001</v>
      </c>
      <c r="K29" s="33">
        <v>14445.992679999999</v>
      </c>
      <c r="L29" s="33">
        <f>M29+N29+O29</f>
        <v>25736.977999999999</v>
      </c>
      <c r="M29" s="33">
        <v>25736.977999999999</v>
      </c>
      <c r="N29" s="33">
        <v>0</v>
      </c>
      <c r="O29" s="33">
        <v>0</v>
      </c>
      <c r="P29" s="65" t="s">
        <v>52</v>
      </c>
      <c r="Q29" s="57" t="s">
        <v>88</v>
      </c>
      <c r="R29" s="37" t="s">
        <v>725</v>
      </c>
      <c r="S29" s="30" t="s">
        <v>52</v>
      </c>
      <c r="T29" s="79" t="s">
        <v>89</v>
      </c>
      <c r="U29" s="79" t="s">
        <v>90</v>
      </c>
      <c r="V29" s="30" t="s">
        <v>52</v>
      </c>
      <c r="W29" s="30"/>
      <c r="X29" s="30" t="s">
        <v>49</v>
      </c>
      <c r="Y29" s="30" t="s">
        <v>49</v>
      </c>
      <c r="Z29" s="30">
        <v>144</v>
      </c>
      <c r="AA29" s="30">
        <v>12</v>
      </c>
      <c r="AB29" s="32" t="s">
        <v>91</v>
      </c>
      <c r="AD29" s="67"/>
    </row>
    <row r="30" spans="1:30" s="76" customFormat="1" ht="263.25" x14ac:dyDescent="0.25">
      <c r="A30" s="32">
        <v>2</v>
      </c>
      <c r="B30" s="32" t="s">
        <v>85</v>
      </c>
      <c r="C30" s="32" t="s">
        <v>86</v>
      </c>
      <c r="D30" s="32" t="s">
        <v>92</v>
      </c>
      <c r="E30" s="1">
        <v>2023</v>
      </c>
      <c r="F30" s="1">
        <v>2025</v>
      </c>
      <c r="G30" s="33">
        <v>184966.505</v>
      </c>
      <c r="H30" s="33">
        <v>136309.94221000001</v>
      </c>
      <c r="I30" s="33">
        <v>60000</v>
      </c>
      <c r="J30" s="33">
        <v>48656.562790000004</v>
      </c>
      <c r="K30" s="33">
        <v>11343.437209999996</v>
      </c>
      <c r="L30" s="33">
        <f t="shared" ref="L30:L93" si="10">M30+N30+O30</f>
        <v>123851.25121000002</v>
      </c>
      <c r="M30" s="33">
        <v>123851.25121000002</v>
      </c>
      <c r="N30" s="33">
        <v>0</v>
      </c>
      <c r="O30" s="33">
        <v>0</v>
      </c>
      <c r="P30" s="65" t="s">
        <v>52</v>
      </c>
      <c r="Q30" s="57" t="s">
        <v>88</v>
      </c>
      <c r="R30" s="37" t="s">
        <v>725</v>
      </c>
      <c r="S30" s="30" t="s">
        <v>52</v>
      </c>
      <c r="T30" s="79" t="s">
        <v>93</v>
      </c>
      <c r="U30" s="79" t="s">
        <v>94</v>
      </c>
      <c r="V30" s="30" t="s">
        <v>52</v>
      </c>
      <c r="W30" s="30"/>
      <c r="X30" s="30" t="s">
        <v>49</v>
      </c>
      <c r="Y30" s="30" t="s">
        <v>49</v>
      </c>
      <c r="Z30" s="30">
        <v>144</v>
      </c>
      <c r="AA30" s="30">
        <v>0</v>
      </c>
      <c r="AB30" s="32" t="s">
        <v>95</v>
      </c>
      <c r="AD30" s="67"/>
    </row>
    <row r="31" spans="1:30" s="76" customFormat="1" ht="202.5" x14ac:dyDescent="0.25">
      <c r="A31" s="32">
        <v>3</v>
      </c>
      <c r="B31" s="32" t="s">
        <v>85</v>
      </c>
      <c r="C31" s="32" t="s">
        <v>86</v>
      </c>
      <c r="D31" s="32" t="s">
        <v>96</v>
      </c>
      <c r="E31" s="1">
        <v>2023</v>
      </c>
      <c r="F31" s="1">
        <v>2025</v>
      </c>
      <c r="G31" s="33">
        <v>639480.14199999999</v>
      </c>
      <c r="H31" s="33">
        <v>555414.88177999994</v>
      </c>
      <c r="I31" s="33">
        <v>115000</v>
      </c>
      <c r="J31" s="33">
        <v>84065.260219999996</v>
      </c>
      <c r="K31" s="33">
        <v>30934.739780000004</v>
      </c>
      <c r="L31" s="33">
        <f t="shared" si="10"/>
        <v>175000</v>
      </c>
      <c r="M31" s="33">
        <v>175000</v>
      </c>
      <c r="N31" s="33">
        <v>0</v>
      </c>
      <c r="O31" s="33">
        <v>0</v>
      </c>
      <c r="P31" s="65" t="s">
        <v>52</v>
      </c>
      <c r="Q31" s="57" t="s">
        <v>88</v>
      </c>
      <c r="R31" s="37" t="s">
        <v>725</v>
      </c>
      <c r="S31" s="30" t="s">
        <v>52</v>
      </c>
      <c r="T31" s="79" t="s">
        <v>97</v>
      </c>
      <c r="U31" s="79" t="s">
        <v>98</v>
      </c>
      <c r="V31" s="30" t="s">
        <v>52</v>
      </c>
      <c r="W31" s="30"/>
      <c r="X31" s="30" t="s">
        <v>49</v>
      </c>
      <c r="Y31" s="30" t="s">
        <v>49</v>
      </c>
      <c r="Z31" s="30">
        <v>560</v>
      </c>
      <c r="AA31" s="30">
        <v>0</v>
      </c>
      <c r="AB31" s="32" t="s">
        <v>99</v>
      </c>
      <c r="AD31" s="67"/>
    </row>
    <row r="32" spans="1:30" s="76" customFormat="1" ht="141.75" x14ac:dyDescent="0.25">
      <c r="A32" s="32">
        <v>4</v>
      </c>
      <c r="B32" s="32" t="s">
        <v>85</v>
      </c>
      <c r="C32" s="32" t="s">
        <v>86</v>
      </c>
      <c r="D32" s="32" t="s">
        <v>100</v>
      </c>
      <c r="E32" s="1">
        <v>2023</v>
      </c>
      <c r="F32" s="1">
        <v>2025</v>
      </c>
      <c r="G32" s="33">
        <v>30685.865000000002</v>
      </c>
      <c r="H32" s="33">
        <v>18755.108810000002</v>
      </c>
      <c r="I32" s="33">
        <v>20000</v>
      </c>
      <c r="J32" s="33">
        <v>11930.75619</v>
      </c>
      <c r="K32" s="33">
        <v>8069.2438099999999</v>
      </c>
      <c r="L32" s="33">
        <f t="shared" si="10"/>
        <v>18655.109</v>
      </c>
      <c r="M32" s="33">
        <v>18655.109</v>
      </c>
      <c r="N32" s="33">
        <v>0</v>
      </c>
      <c r="O32" s="33">
        <v>0</v>
      </c>
      <c r="P32" s="65" t="s">
        <v>52</v>
      </c>
      <c r="Q32" s="57" t="s">
        <v>43</v>
      </c>
      <c r="R32" s="37" t="s">
        <v>725</v>
      </c>
      <c r="S32" s="30" t="s">
        <v>52</v>
      </c>
      <c r="T32" s="79" t="s">
        <v>101</v>
      </c>
      <c r="U32" s="79" t="s">
        <v>102</v>
      </c>
      <c r="V32" s="30" t="s">
        <v>52</v>
      </c>
      <c r="W32" s="30"/>
      <c r="X32" s="30" t="s">
        <v>49</v>
      </c>
      <c r="Y32" s="30" t="s">
        <v>49</v>
      </c>
      <c r="Z32" s="30">
        <v>101</v>
      </c>
      <c r="AA32" s="30">
        <v>20</v>
      </c>
      <c r="AB32" s="32" t="s">
        <v>103</v>
      </c>
      <c r="AD32" s="67"/>
    </row>
    <row r="33" spans="1:30" s="76" customFormat="1" ht="141.75" x14ac:dyDescent="0.25">
      <c r="A33" s="32">
        <v>5</v>
      </c>
      <c r="B33" s="32" t="s">
        <v>85</v>
      </c>
      <c r="C33" s="32" t="s">
        <v>86</v>
      </c>
      <c r="D33" s="32" t="s">
        <v>104</v>
      </c>
      <c r="E33" s="1">
        <v>2023</v>
      </c>
      <c r="F33" s="1">
        <v>2025</v>
      </c>
      <c r="G33" s="33">
        <v>115068.789</v>
      </c>
      <c r="H33" s="33">
        <v>55077.656820000004</v>
      </c>
      <c r="I33" s="33">
        <v>65000</v>
      </c>
      <c r="J33" s="33">
        <v>59991.132180000001</v>
      </c>
      <c r="K33" s="33">
        <v>5008.8678199999995</v>
      </c>
      <c r="L33" s="33">
        <f t="shared" si="10"/>
        <v>50077.656999999999</v>
      </c>
      <c r="M33" s="33">
        <v>50077.656999999999</v>
      </c>
      <c r="N33" s="33">
        <v>0</v>
      </c>
      <c r="O33" s="33">
        <v>0</v>
      </c>
      <c r="P33" s="65" t="s">
        <v>52</v>
      </c>
      <c r="Q33" s="57" t="s">
        <v>88</v>
      </c>
      <c r="R33" s="37" t="s">
        <v>725</v>
      </c>
      <c r="S33" s="30" t="s">
        <v>52</v>
      </c>
      <c r="T33" s="79" t="s">
        <v>105</v>
      </c>
      <c r="U33" s="79" t="s">
        <v>106</v>
      </c>
      <c r="V33" s="30" t="s">
        <v>52</v>
      </c>
      <c r="W33" s="30"/>
      <c r="X33" s="30" t="s">
        <v>49</v>
      </c>
      <c r="Y33" s="30" t="s">
        <v>49</v>
      </c>
      <c r="Z33" s="30">
        <v>227</v>
      </c>
      <c r="AA33" s="30">
        <v>45</v>
      </c>
      <c r="AB33" s="32" t="s">
        <v>107</v>
      </c>
      <c r="AD33" s="67"/>
    </row>
    <row r="34" spans="1:30" s="76" customFormat="1" ht="141.75" x14ac:dyDescent="0.25">
      <c r="A34" s="32">
        <v>6</v>
      </c>
      <c r="B34" s="32" t="s">
        <v>85</v>
      </c>
      <c r="C34" s="32" t="s">
        <v>86</v>
      </c>
      <c r="D34" s="32" t="s">
        <v>108</v>
      </c>
      <c r="E34" s="1">
        <v>2023</v>
      </c>
      <c r="F34" s="1">
        <v>2025</v>
      </c>
      <c r="G34" s="33">
        <v>14701.163</v>
      </c>
      <c r="H34" s="33">
        <v>5728.8260000000009</v>
      </c>
      <c r="I34" s="33">
        <v>9000</v>
      </c>
      <c r="J34" s="33">
        <v>8972.3369999999995</v>
      </c>
      <c r="K34" s="33">
        <v>27.663000000000466</v>
      </c>
      <c r="L34" s="33">
        <f t="shared" si="10"/>
        <v>5628.826</v>
      </c>
      <c r="M34" s="33">
        <v>5628.826</v>
      </c>
      <c r="N34" s="33">
        <v>0</v>
      </c>
      <c r="O34" s="33">
        <v>0</v>
      </c>
      <c r="P34" s="65" t="s">
        <v>52</v>
      </c>
      <c r="Q34" s="57" t="s">
        <v>43</v>
      </c>
      <c r="R34" s="37" t="s">
        <v>725</v>
      </c>
      <c r="S34" s="30" t="s">
        <v>52</v>
      </c>
      <c r="T34" s="79" t="s">
        <v>109</v>
      </c>
      <c r="U34" s="79" t="s">
        <v>110</v>
      </c>
      <c r="V34" s="30" t="s">
        <v>52</v>
      </c>
      <c r="W34" s="30"/>
      <c r="X34" s="30" t="s">
        <v>49</v>
      </c>
      <c r="Y34" s="30" t="s">
        <v>49</v>
      </c>
      <c r="Z34" s="30">
        <v>188</v>
      </c>
      <c r="AA34" s="30">
        <v>35</v>
      </c>
      <c r="AB34" s="32" t="s">
        <v>111</v>
      </c>
      <c r="AD34" s="67"/>
    </row>
    <row r="35" spans="1:30" s="76" customFormat="1" ht="182.25" x14ac:dyDescent="0.25">
      <c r="A35" s="32">
        <v>7</v>
      </c>
      <c r="B35" s="32" t="s">
        <v>85</v>
      </c>
      <c r="C35" s="32" t="s">
        <v>86</v>
      </c>
      <c r="D35" s="32" t="s">
        <v>112</v>
      </c>
      <c r="E35" s="1">
        <v>2023</v>
      </c>
      <c r="F35" s="1">
        <v>2025</v>
      </c>
      <c r="G35" s="33">
        <v>21714.584999999999</v>
      </c>
      <c r="H35" s="33">
        <v>16904.054059999999</v>
      </c>
      <c r="I35" s="33">
        <v>12000</v>
      </c>
      <c r="J35" s="33">
        <v>4626.17094</v>
      </c>
      <c r="K35" s="33">
        <v>7373.82906</v>
      </c>
      <c r="L35" s="33">
        <f t="shared" si="10"/>
        <v>16804.054</v>
      </c>
      <c r="M35" s="33">
        <v>16804.054</v>
      </c>
      <c r="N35" s="33">
        <v>0</v>
      </c>
      <c r="O35" s="33">
        <v>0</v>
      </c>
      <c r="P35" s="65" t="s">
        <v>52</v>
      </c>
      <c r="Q35" s="57" t="s">
        <v>43</v>
      </c>
      <c r="R35" s="37" t="s">
        <v>725</v>
      </c>
      <c r="S35" s="30" t="s">
        <v>52</v>
      </c>
      <c r="T35" s="79" t="s">
        <v>113</v>
      </c>
      <c r="U35" s="79" t="s">
        <v>114</v>
      </c>
      <c r="V35" s="30" t="s">
        <v>52</v>
      </c>
      <c r="W35" s="30"/>
      <c r="X35" s="30" t="s">
        <v>49</v>
      </c>
      <c r="Y35" s="30" t="s">
        <v>49</v>
      </c>
      <c r="Z35" s="30">
        <v>210</v>
      </c>
      <c r="AA35" s="30">
        <v>0</v>
      </c>
      <c r="AB35" s="32" t="s">
        <v>115</v>
      </c>
      <c r="AD35" s="67"/>
    </row>
    <row r="36" spans="1:30" s="76" customFormat="1" ht="162" x14ac:dyDescent="0.25">
      <c r="A36" s="32">
        <v>8</v>
      </c>
      <c r="B36" s="32" t="s">
        <v>85</v>
      </c>
      <c r="C36" s="32" t="s">
        <v>86</v>
      </c>
      <c r="D36" s="32" t="s">
        <v>116</v>
      </c>
      <c r="E36" s="1">
        <v>2023</v>
      </c>
      <c r="F36" s="1">
        <v>2025</v>
      </c>
      <c r="G36" s="33">
        <v>23864.074000000001</v>
      </c>
      <c r="H36" s="33">
        <v>13112.435589999999</v>
      </c>
      <c r="I36" s="33">
        <v>22000</v>
      </c>
      <c r="J36" s="33">
        <v>10610.61241</v>
      </c>
      <c r="K36" s="33">
        <v>11389.38759</v>
      </c>
      <c r="L36" s="33">
        <f t="shared" si="10"/>
        <v>13012.436</v>
      </c>
      <c r="M36" s="33">
        <v>13012.436</v>
      </c>
      <c r="N36" s="33">
        <v>0</v>
      </c>
      <c r="O36" s="33">
        <v>0</v>
      </c>
      <c r="P36" s="65" t="s">
        <v>52</v>
      </c>
      <c r="Q36" s="57" t="s">
        <v>43</v>
      </c>
      <c r="R36" s="37" t="s">
        <v>725</v>
      </c>
      <c r="S36" s="30" t="s">
        <v>52</v>
      </c>
      <c r="T36" s="79" t="s">
        <v>117</v>
      </c>
      <c r="U36" s="79" t="s">
        <v>118</v>
      </c>
      <c r="V36" s="30" t="s">
        <v>52</v>
      </c>
      <c r="W36" s="30"/>
      <c r="X36" s="30" t="s">
        <v>49</v>
      </c>
      <c r="Y36" s="30" t="s">
        <v>49</v>
      </c>
      <c r="Z36" s="30">
        <v>324</v>
      </c>
      <c r="AA36" s="30">
        <v>0</v>
      </c>
      <c r="AB36" s="32" t="s">
        <v>119</v>
      </c>
      <c r="AD36" s="67"/>
    </row>
    <row r="37" spans="1:30" s="76" customFormat="1" ht="202.5" x14ac:dyDescent="0.25">
      <c r="A37" s="32">
        <v>9</v>
      </c>
      <c r="B37" s="32" t="s">
        <v>85</v>
      </c>
      <c r="C37" s="32" t="s">
        <v>86</v>
      </c>
      <c r="D37" s="32" t="s">
        <v>120</v>
      </c>
      <c r="E37" s="1">
        <v>2023</v>
      </c>
      <c r="F37" s="1">
        <v>2025</v>
      </c>
      <c r="G37" s="33">
        <v>21627.829000000002</v>
      </c>
      <c r="H37" s="33">
        <v>15092.608</v>
      </c>
      <c r="I37" s="33">
        <v>8000</v>
      </c>
      <c r="J37" s="33">
        <v>6062.6909999999998</v>
      </c>
      <c r="K37" s="33">
        <v>1937.3090000000002</v>
      </c>
      <c r="L37" s="33">
        <f t="shared" si="10"/>
        <v>14992.608</v>
      </c>
      <c r="M37" s="33">
        <v>14992.608</v>
      </c>
      <c r="N37" s="33">
        <v>0</v>
      </c>
      <c r="O37" s="33">
        <v>0</v>
      </c>
      <c r="P37" s="65" t="s">
        <v>52</v>
      </c>
      <c r="Q37" s="57" t="s">
        <v>88</v>
      </c>
      <c r="R37" s="37" t="s">
        <v>725</v>
      </c>
      <c r="S37" s="30" t="s">
        <v>52</v>
      </c>
      <c r="T37" s="79" t="s">
        <v>121</v>
      </c>
      <c r="U37" s="79" t="s">
        <v>122</v>
      </c>
      <c r="V37" s="30" t="s">
        <v>52</v>
      </c>
      <c r="W37" s="30"/>
      <c r="X37" s="30" t="s">
        <v>49</v>
      </c>
      <c r="Y37" s="30" t="s">
        <v>49</v>
      </c>
      <c r="Z37" s="30">
        <v>600</v>
      </c>
      <c r="AA37" s="30">
        <v>0</v>
      </c>
      <c r="AB37" s="32" t="s">
        <v>123</v>
      </c>
      <c r="AD37" s="67"/>
    </row>
    <row r="38" spans="1:30" s="76" customFormat="1" ht="141.75" x14ac:dyDescent="0.25">
      <c r="A38" s="32">
        <v>10</v>
      </c>
      <c r="B38" s="32" t="s">
        <v>85</v>
      </c>
      <c r="C38" s="32" t="s">
        <v>86</v>
      </c>
      <c r="D38" s="32" t="s">
        <v>124</v>
      </c>
      <c r="E38" s="1">
        <v>2023</v>
      </c>
      <c r="F38" s="1">
        <v>2025</v>
      </c>
      <c r="G38" s="33">
        <v>15425.169</v>
      </c>
      <c r="H38" s="33">
        <v>4418.240389999999</v>
      </c>
      <c r="I38" s="33">
        <v>13014.727999999999</v>
      </c>
      <c r="J38" s="33">
        <v>11006.928610000001</v>
      </c>
      <c r="K38" s="33">
        <v>2007.7993899999983</v>
      </c>
      <c r="L38" s="33">
        <f t="shared" si="10"/>
        <v>4318.24</v>
      </c>
      <c r="M38" s="33">
        <v>4318.24</v>
      </c>
      <c r="N38" s="33">
        <v>0</v>
      </c>
      <c r="O38" s="33">
        <v>0</v>
      </c>
      <c r="P38" s="65" t="s">
        <v>52</v>
      </c>
      <c r="Q38" s="57" t="s">
        <v>88</v>
      </c>
      <c r="R38" s="37" t="s">
        <v>725</v>
      </c>
      <c r="S38" s="30" t="s">
        <v>52</v>
      </c>
      <c r="T38" s="79" t="s">
        <v>125</v>
      </c>
      <c r="U38" s="79" t="s">
        <v>126</v>
      </c>
      <c r="V38" s="30" t="s">
        <v>52</v>
      </c>
      <c r="W38" s="30"/>
      <c r="X38" s="30" t="s">
        <v>49</v>
      </c>
      <c r="Y38" s="30" t="s">
        <v>49</v>
      </c>
      <c r="Z38" s="30">
        <v>178</v>
      </c>
      <c r="AA38" s="30">
        <v>0</v>
      </c>
      <c r="AB38" s="32" t="s">
        <v>127</v>
      </c>
      <c r="AD38" s="67"/>
    </row>
    <row r="39" spans="1:30" s="76" customFormat="1" ht="162" x14ac:dyDescent="0.25">
      <c r="A39" s="32">
        <v>11</v>
      </c>
      <c r="B39" s="32" t="s">
        <v>85</v>
      </c>
      <c r="C39" s="32" t="s">
        <v>86</v>
      </c>
      <c r="D39" s="32" t="s">
        <v>128</v>
      </c>
      <c r="E39" s="1">
        <v>2023</v>
      </c>
      <c r="F39" s="1">
        <v>2025</v>
      </c>
      <c r="G39" s="33">
        <v>24643.078000000001</v>
      </c>
      <c r="H39" s="33">
        <v>17811.122329999998</v>
      </c>
      <c r="I39" s="33">
        <v>12000</v>
      </c>
      <c r="J39" s="33">
        <v>6717.0576700000001</v>
      </c>
      <c r="K39" s="33">
        <v>5282.9423299999999</v>
      </c>
      <c r="L39" s="33">
        <f t="shared" si="10"/>
        <v>17711.121999999999</v>
      </c>
      <c r="M39" s="33">
        <v>17711.121999999999</v>
      </c>
      <c r="N39" s="33">
        <v>0</v>
      </c>
      <c r="O39" s="33">
        <v>0</v>
      </c>
      <c r="P39" s="65" t="s">
        <v>52</v>
      </c>
      <c r="Q39" s="57" t="s">
        <v>88</v>
      </c>
      <c r="R39" s="37" t="s">
        <v>725</v>
      </c>
      <c r="S39" s="30" t="s">
        <v>52</v>
      </c>
      <c r="T39" s="79" t="s">
        <v>129</v>
      </c>
      <c r="U39" s="79" t="s">
        <v>130</v>
      </c>
      <c r="V39" s="30" t="s">
        <v>52</v>
      </c>
      <c r="W39" s="30"/>
      <c r="X39" s="30" t="s">
        <v>49</v>
      </c>
      <c r="Y39" s="30" t="s">
        <v>49</v>
      </c>
      <c r="Z39" s="30">
        <v>126</v>
      </c>
      <c r="AA39" s="30">
        <v>0</v>
      </c>
      <c r="AB39" s="32" t="s">
        <v>131</v>
      </c>
      <c r="AD39" s="67"/>
    </row>
    <row r="40" spans="1:30" s="76" customFormat="1" ht="141.75" x14ac:dyDescent="0.25">
      <c r="A40" s="32">
        <v>12</v>
      </c>
      <c r="B40" s="32" t="s">
        <v>85</v>
      </c>
      <c r="C40" s="32" t="s">
        <v>86</v>
      </c>
      <c r="D40" s="32" t="s">
        <v>132</v>
      </c>
      <c r="E40" s="1">
        <v>2023</v>
      </c>
      <c r="F40" s="1">
        <v>2025</v>
      </c>
      <c r="G40" s="33">
        <v>9782.0920000000006</v>
      </c>
      <c r="H40" s="33">
        <v>9740.2853400000004</v>
      </c>
      <c r="I40" s="33">
        <v>4881.07</v>
      </c>
      <c r="J40" s="33">
        <v>41.806660000000001</v>
      </c>
      <c r="K40" s="33">
        <v>4839.2633399999995</v>
      </c>
      <c r="L40" s="33">
        <f t="shared" si="10"/>
        <v>9640.2849999999999</v>
      </c>
      <c r="M40" s="33">
        <v>9640.2849999999999</v>
      </c>
      <c r="N40" s="33">
        <v>0</v>
      </c>
      <c r="O40" s="33">
        <v>0</v>
      </c>
      <c r="P40" s="65" t="s">
        <v>52</v>
      </c>
      <c r="Q40" s="57" t="s">
        <v>88</v>
      </c>
      <c r="R40" s="37" t="s">
        <v>725</v>
      </c>
      <c r="S40" s="30" t="s">
        <v>52</v>
      </c>
      <c r="T40" s="79" t="s">
        <v>133</v>
      </c>
      <c r="U40" s="79" t="s">
        <v>134</v>
      </c>
      <c r="V40" s="30" t="s">
        <v>52</v>
      </c>
      <c r="W40" s="30"/>
      <c r="X40" s="30" t="s">
        <v>49</v>
      </c>
      <c r="Y40" s="30" t="s">
        <v>49</v>
      </c>
      <c r="Z40" s="30">
        <v>60</v>
      </c>
      <c r="AA40" s="30">
        <v>0</v>
      </c>
      <c r="AB40" s="32" t="s">
        <v>135</v>
      </c>
      <c r="AD40" s="67"/>
    </row>
    <row r="41" spans="1:30" s="76" customFormat="1" ht="141.75" x14ac:dyDescent="0.25">
      <c r="A41" s="32">
        <v>13</v>
      </c>
      <c r="B41" s="32" t="s">
        <v>85</v>
      </c>
      <c r="C41" s="32" t="s">
        <v>86</v>
      </c>
      <c r="D41" s="32" t="s">
        <v>136</v>
      </c>
      <c r="E41" s="1">
        <v>2023</v>
      </c>
      <c r="F41" s="1">
        <v>2025</v>
      </c>
      <c r="G41" s="33">
        <v>7658.1279999999997</v>
      </c>
      <c r="H41" s="33">
        <v>7605.8790399999998</v>
      </c>
      <c r="I41" s="33">
        <v>4446.0559999999996</v>
      </c>
      <c r="J41" s="33">
        <v>52.248959999999997</v>
      </c>
      <c r="K41" s="33">
        <v>4393.8070399999997</v>
      </c>
      <c r="L41" s="33">
        <f t="shared" si="10"/>
        <v>7505.8789999999999</v>
      </c>
      <c r="M41" s="33">
        <v>7505.8789999999999</v>
      </c>
      <c r="N41" s="33">
        <v>0</v>
      </c>
      <c r="O41" s="33">
        <v>0</v>
      </c>
      <c r="P41" s="65" t="s">
        <v>52</v>
      </c>
      <c r="Q41" s="57" t="s">
        <v>88</v>
      </c>
      <c r="R41" s="37" t="s">
        <v>725</v>
      </c>
      <c r="S41" s="30" t="s">
        <v>52</v>
      </c>
      <c r="T41" s="79" t="s">
        <v>137</v>
      </c>
      <c r="U41" s="79" t="s">
        <v>138</v>
      </c>
      <c r="V41" s="30" t="s">
        <v>52</v>
      </c>
      <c r="W41" s="30"/>
      <c r="X41" s="30" t="s">
        <v>49</v>
      </c>
      <c r="Y41" s="30" t="s">
        <v>49</v>
      </c>
      <c r="Z41" s="30">
        <v>62</v>
      </c>
      <c r="AA41" s="30">
        <v>0</v>
      </c>
      <c r="AB41" s="32" t="s">
        <v>139</v>
      </c>
      <c r="AD41" s="67"/>
    </row>
    <row r="42" spans="1:30" s="76" customFormat="1" ht="141.75" x14ac:dyDescent="0.25">
      <c r="A42" s="32">
        <v>14</v>
      </c>
      <c r="B42" s="32" t="s">
        <v>85</v>
      </c>
      <c r="C42" s="32" t="s">
        <v>86</v>
      </c>
      <c r="D42" s="32" t="s">
        <v>140</v>
      </c>
      <c r="E42" s="1">
        <v>2023</v>
      </c>
      <c r="F42" s="1">
        <v>2025</v>
      </c>
      <c r="G42" s="33">
        <v>79384.45</v>
      </c>
      <c r="H42" s="33">
        <v>52193.338759999999</v>
      </c>
      <c r="I42" s="33">
        <v>45000</v>
      </c>
      <c r="J42" s="33">
        <v>27191.111239999998</v>
      </c>
      <c r="K42" s="33">
        <v>17808.888760000002</v>
      </c>
      <c r="L42" s="33">
        <f t="shared" si="10"/>
        <v>52093.339</v>
      </c>
      <c r="M42" s="33">
        <v>52093.339</v>
      </c>
      <c r="N42" s="33">
        <v>0</v>
      </c>
      <c r="O42" s="33">
        <v>0</v>
      </c>
      <c r="P42" s="65" t="s">
        <v>52</v>
      </c>
      <c r="Q42" s="57" t="s">
        <v>88</v>
      </c>
      <c r="R42" s="37" t="s">
        <v>725</v>
      </c>
      <c r="S42" s="30" t="s">
        <v>52</v>
      </c>
      <c r="T42" s="79" t="s">
        <v>141</v>
      </c>
      <c r="U42" s="79" t="s">
        <v>142</v>
      </c>
      <c r="V42" s="30" t="s">
        <v>52</v>
      </c>
      <c r="W42" s="30"/>
      <c r="X42" s="30" t="s">
        <v>49</v>
      </c>
      <c r="Y42" s="30" t="s">
        <v>49</v>
      </c>
      <c r="Z42" s="30">
        <v>189</v>
      </c>
      <c r="AA42" s="30">
        <v>23</v>
      </c>
      <c r="AB42" s="32" t="s">
        <v>143</v>
      </c>
      <c r="AD42" s="67"/>
    </row>
    <row r="43" spans="1:30" s="76" customFormat="1" ht="162" x14ac:dyDescent="0.25">
      <c r="A43" s="32">
        <v>15</v>
      </c>
      <c r="B43" s="32" t="s">
        <v>85</v>
      </c>
      <c r="C43" s="32" t="s">
        <v>86</v>
      </c>
      <c r="D43" s="32" t="s">
        <v>144</v>
      </c>
      <c r="E43" s="1">
        <v>2023</v>
      </c>
      <c r="F43" s="1">
        <v>2025</v>
      </c>
      <c r="G43" s="33">
        <v>56253.61</v>
      </c>
      <c r="H43" s="33">
        <v>39795.383060000007</v>
      </c>
      <c r="I43" s="33">
        <v>16000</v>
      </c>
      <c r="J43" s="33">
        <v>15457.346939999999</v>
      </c>
      <c r="K43" s="33">
        <v>542.65306000000055</v>
      </c>
      <c r="L43" s="33">
        <f t="shared" si="10"/>
        <v>39695.383000000002</v>
      </c>
      <c r="M43" s="33">
        <v>39695.383000000002</v>
      </c>
      <c r="N43" s="33">
        <v>0</v>
      </c>
      <c r="O43" s="33">
        <v>0</v>
      </c>
      <c r="P43" s="65" t="s">
        <v>52</v>
      </c>
      <c r="Q43" s="57" t="s">
        <v>88</v>
      </c>
      <c r="R43" s="37" t="s">
        <v>725</v>
      </c>
      <c r="S43" s="30" t="s">
        <v>52</v>
      </c>
      <c r="T43" s="79" t="s">
        <v>145</v>
      </c>
      <c r="U43" s="79" t="s">
        <v>146</v>
      </c>
      <c r="V43" s="30" t="s">
        <v>52</v>
      </c>
      <c r="W43" s="30"/>
      <c r="X43" s="30" t="s">
        <v>49</v>
      </c>
      <c r="Y43" s="30" t="s">
        <v>49</v>
      </c>
      <c r="Z43" s="30">
        <v>171</v>
      </c>
      <c r="AA43" s="30">
        <v>27</v>
      </c>
      <c r="AB43" s="32" t="s">
        <v>147</v>
      </c>
      <c r="AD43" s="67"/>
    </row>
    <row r="44" spans="1:30" s="76" customFormat="1" ht="202.5" x14ac:dyDescent="0.25">
      <c r="A44" s="32">
        <v>16</v>
      </c>
      <c r="B44" s="32" t="s">
        <v>85</v>
      </c>
      <c r="C44" s="32" t="s">
        <v>86</v>
      </c>
      <c r="D44" s="32" t="s">
        <v>148</v>
      </c>
      <c r="E44" s="1">
        <v>2023</v>
      </c>
      <c r="F44" s="1">
        <v>2025</v>
      </c>
      <c r="G44" s="33">
        <v>13798.843999999999</v>
      </c>
      <c r="H44" s="33">
        <v>11160.580449999999</v>
      </c>
      <c r="I44" s="33">
        <v>8000</v>
      </c>
      <c r="J44" s="33">
        <v>2638.2635500000001</v>
      </c>
      <c r="K44" s="33">
        <v>5361.7364500000003</v>
      </c>
      <c r="L44" s="33">
        <f t="shared" si="10"/>
        <v>11060.58</v>
      </c>
      <c r="M44" s="33">
        <v>11060.58</v>
      </c>
      <c r="N44" s="33">
        <v>0</v>
      </c>
      <c r="O44" s="33">
        <v>0</v>
      </c>
      <c r="P44" s="65" t="s">
        <v>52</v>
      </c>
      <c r="Q44" s="57" t="s">
        <v>88</v>
      </c>
      <c r="R44" s="37" t="s">
        <v>725</v>
      </c>
      <c r="S44" s="30" t="s">
        <v>52</v>
      </c>
      <c r="T44" s="79" t="s">
        <v>149</v>
      </c>
      <c r="U44" s="79" t="s">
        <v>150</v>
      </c>
      <c r="V44" s="30" t="s">
        <v>52</v>
      </c>
      <c r="W44" s="30"/>
      <c r="X44" s="30" t="s">
        <v>49</v>
      </c>
      <c r="Y44" s="30" t="s">
        <v>49</v>
      </c>
      <c r="Z44" s="30">
        <v>99</v>
      </c>
      <c r="AA44" s="30">
        <v>0</v>
      </c>
      <c r="AB44" s="32" t="s">
        <v>151</v>
      </c>
      <c r="AD44" s="67"/>
    </row>
    <row r="45" spans="1:30" s="76" customFormat="1" ht="202.5" x14ac:dyDescent="0.25">
      <c r="A45" s="32">
        <v>17</v>
      </c>
      <c r="B45" s="32" t="s">
        <v>85</v>
      </c>
      <c r="C45" s="32" t="s">
        <v>86</v>
      </c>
      <c r="D45" s="32" t="s">
        <v>152</v>
      </c>
      <c r="E45" s="1">
        <v>2023</v>
      </c>
      <c r="F45" s="1">
        <v>2025</v>
      </c>
      <c r="G45" s="33">
        <v>5740.848</v>
      </c>
      <c r="H45" s="33">
        <v>4634.6955900000003</v>
      </c>
      <c r="I45" s="33">
        <v>3688.5889999999999</v>
      </c>
      <c r="J45" s="33">
        <v>1106.1524099999999</v>
      </c>
      <c r="K45" s="33">
        <v>2582.4365900000003</v>
      </c>
      <c r="L45" s="33">
        <f t="shared" si="10"/>
        <v>4534.6959999999999</v>
      </c>
      <c r="M45" s="33">
        <v>4534.6959999999999</v>
      </c>
      <c r="N45" s="33">
        <v>0</v>
      </c>
      <c r="O45" s="33">
        <v>0</v>
      </c>
      <c r="P45" s="65" t="s">
        <v>52</v>
      </c>
      <c r="Q45" s="57" t="s">
        <v>88</v>
      </c>
      <c r="R45" s="37" t="s">
        <v>725</v>
      </c>
      <c r="S45" s="30" t="s">
        <v>52</v>
      </c>
      <c r="T45" s="79" t="s">
        <v>153</v>
      </c>
      <c r="U45" s="79" t="s">
        <v>154</v>
      </c>
      <c r="V45" s="30" t="s">
        <v>52</v>
      </c>
      <c r="W45" s="30"/>
      <c r="X45" s="30" t="s">
        <v>49</v>
      </c>
      <c r="Y45" s="30" t="s">
        <v>49</v>
      </c>
      <c r="Z45" s="30">
        <v>92</v>
      </c>
      <c r="AA45" s="30">
        <v>0</v>
      </c>
      <c r="AB45" s="32" t="s">
        <v>155</v>
      </c>
      <c r="AD45" s="67"/>
    </row>
    <row r="46" spans="1:30" s="76" customFormat="1" ht="162" x14ac:dyDescent="0.25">
      <c r="A46" s="32">
        <v>18</v>
      </c>
      <c r="B46" s="32" t="s">
        <v>85</v>
      </c>
      <c r="C46" s="32" t="s">
        <v>86</v>
      </c>
      <c r="D46" s="32" t="s">
        <v>156</v>
      </c>
      <c r="E46" s="1">
        <v>2023</v>
      </c>
      <c r="F46" s="1">
        <v>2025</v>
      </c>
      <c r="G46" s="33">
        <v>3202.826</v>
      </c>
      <c r="H46" s="33">
        <v>1726.1659999999999</v>
      </c>
      <c r="I46" s="33">
        <v>3000</v>
      </c>
      <c r="J46" s="33">
        <v>1476.65969</v>
      </c>
      <c r="K46" s="33">
        <v>1523.34031</v>
      </c>
      <c r="L46" s="33">
        <f t="shared" si="10"/>
        <v>1626.1659999999999</v>
      </c>
      <c r="M46" s="33">
        <v>1626.1659999999999</v>
      </c>
      <c r="N46" s="33">
        <v>0</v>
      </c>
      <c r="O46" s="33">
        <v>0</v>
      </c>
      <c r="P46" s="65" t="s">
        <v>52</v>
      </c>
      <c r="Q46" s="57" t="s">
        <v>88</v>
      </c>
      <c r="R46" s="37" t="s">
        <v>725</v>
      </c>
      <c r="S46" s="30" t="s">
        <v>52</v>
      </c>
      <c r="T46" s="79" t="s">
        <v>157</v>
      </c>
      <c r="U46" s="79" t="s">
        <v>158</v>
      </c>
      <c r="V46" s="30" t="s">
        <v>52</v>
      </c>
      <c r="W46" s="30"/>
      <c r="X46" s="30" t="s">
        <v>49</v>
      </c>
      <c r="Y46" s="30" t="s">
        <v>49</v>
      </c>
      <c r="Z46" s="30">
        <v>120</v>
      </c>
      <c r="AA46" s="30">
        <v>0</v>
      </c>
      <c r="AB46" s="32" t="s">
        <v>159</v>
      </c>
      <c r="AD46" s="67"/>
    </row>
    <row r="47" spans="1:30" s="76" customFormat="1" ht="202.5" x14ac:dyDescent="0.25">
      <c r="A47" s="32">
        <v>19</v>
      </c>
      <c r="B47" s="32" t="s">
        <v>85</v>
      </c>
      <c r="C47" s="32" t="s">
        <v>86</v>
      </c>
      <c r="D47" s="32" t="s">
        <v>160</v>
      </c>
      <c r="E47" s="1">
        <v>2023</v>
      </c>
      <c r="F47" s="1">
        <v>2025</v>
      </c>
      <c r="G47" s="33">
        <v>4924.71</v>
      </c>
      <c r="H47" s="33">
        <v>2991.0330000000004</v>
      </c>
      <c r="I47" s="33">
        <v>4000</v>
      </c>
      <c r="J47" s="33">
        <v>1933.6768199999999</v>
      </c>
      <c r="K47" s="33">
        <v>2066.3231800000003</v>
      </c>
      <c r="L47" s="33">
        <f t="shared" si="10"/>
        <v>2891.0329999999999</v>
      </c>
      <c r="M47" s="33">
        <v>2891.0329999999999</v>
      </c>
      <c r="N47" s="33">
        <v>0</v>
      </c>
      <c r="O47" s="33">
        <v>0</v>
      </c>
      <c r="P47" s="65" t="s">
        <v>52</v>
      </c>
      <c r="Q47" s="57" t="s">
        <v>88</v>
      </c>
      <c r="R47" s="37" t="s">
        <v>725</v>
      </c>
      <c r="S47" s="30" t="s">
        <v>52</v>
      </c>
      <c r="T47" s="79" t="s">
        <v>161</v>
      </c>
      <c r="U47" s="79" t="s">
        <v>162</v>
      </c>
      <c r="V47" s="30" t="s">
        <v>52</v>
      </c>
      <c r="W47" s="30"/>
      <c r="X47" s="30" t="s">
        <v>49</v>
      </c>
      <c r="Y47" s="30" t="s">
        <v>49</v>
      </c>
      <c r="Z47" s="30">
        <v>62</v>
      </c>
      <c r="AA47" s="30">
        <v>0</v>
      </c>
      <c r="AB47" s="32" t="s">
        <v>163</v>
      </c>
      <c r="AD47" s="67"/>
    </row>
    <row r="48" spans="1:30" s="76" customFormat="1" ht="162" x14ac:dyDescent="0.25">
      <c r="A48" s="32">
        <v>20</v>
      </c>
      <c r="B48" s="32" t="s">
        <v>85</v>
      </c>
      <c r="C48" s="32" t="s">
        <v>86</v>
      </c>
      <c r="D48" s="32" t="s">
        <v>164</v>
      </c>
      <c r="E48" s="1">
        <v>2023</v>
      </c>
      <c r="F48" s="1">
        <v>2025</v>
      </c>
      <c r="G48" s="33">
        <v>71828.611999999994</v>
      </c>
      <c r="H48" s="33">
        <v>54601.746919999998</v>
      </c>
      <c r="I48" s="33">
        <v>33000</v>
      </c>
      <c r="J48" s="33">
        <v>14427.22208</v>
      </c>
      <c r="K48" s="33">
        <v>18572.77792</v>
      </c>
      <c r="L48" s="33">
        <f t="shared" si="10"/>
        <v>54501.747000000003</v>
      </c>
      <c r="M48" s="33">
        <v>54501.747000000003</v>
      </c>
      <c r="N48" s="33">
        <v>0</v>
      </c>
      <c r="O48" s="33">
        <v>0</v>
      </c>
      <c r="P48" s="65" t="s">
        <v>52</v>
      </c>
      <c r="Q48" s="57" t="s">
        <v>88</v>
      </c>
      <c r="R48" s="37" t="s">
        <v>725</v>
      </c>
      <c r="S48" s="30" t="s">
        <v>52</v>
      </c>
      <c r="T48" s="79" t="s">
        <v>165</v>
      </c>
      <c r="U48" s="79" t="s">
        <v>166</v>
      </c>
      <c r="V48" s="30" t="s">
        <v>52</v>
      </c>
      <c r="W48" s="30"/>
      <c r="X48" s="30" t="s">
        <v>49</v>
      </c>
      <c r="Y48" s="30" t="s">
        <v>49</v>
      </c>
      <c r="Z48" s="30">
        <v>396</v>
      </c>
      <c r="AA48" s="30">
        <v>21</v>
      </c>
      <c r="AB48" s="32" t="s">
        <v>167</v>
      </c>
      <c r="AD48" s="67"/>
    </row>
    <row r="49" spans="1:30" s="76" customFormat="1" ht="182.25" x14ac:dyDescent="0.25">
      <c r="A49" s="32">
        <v>21</v>
      </c>
      <c r="B49" s="32" t="s">
        <v>85</v>
      </c>
      <c r="C49" s="32" t="s">
        <v>86</v>
      </c>
      <c r="D49" s="32" t="s">
        <v>168</v>
      </c>
      <c r="E49" s="1">
        <v>2023</v>
      </c>
      <c r="F49" s="1">
        <v>2025</v>
      </c>
      <c r="G49" s="33">
        <v>6017.7979999999998</v>
      </c>
      <c r="H49" s="33">
        <v>5586.1100200000001</v>
      </c>
      <c r="I49" s="33">
        <v>4000</v>
      </c>
      <c r="J49" s="33">
        <v>431.68797999999998</v>
      </c>
      <c r="K49" s="33">
        <v>3568.3120199999998</v>
      </c>
      <c r="L49" s="33">
        <f t="shared" si="10"/>
        <v>5486.11</v>
      </c>
      <c r="M49" s="33">
        <v>5486.11</v>
      </c>
      <c r="N49" s="33">
        <v>0</v>
      </c>
      <c r="O49" s="33">
        <v>0</v>
      </c>
      <c r="P49" s="65" t="s">
        <v>52</v>
      </c>
      <c r="Q49" s="57" t="s">
        <v>88</v>
      </c>
      <c r="R49" s="37" t="s">
        <v>725</v>
      </c>
      <c r="S49" s="30" t="s">
        <v>52</v>
      </c>
      <c r="T49" s="79" t="s">
        <v>169</v>
      </c>
      <c r="U49" s="79" t="s">
        <v>170</v>
      </c>
      <c r="V49" s="30" t="s">
        <v>52</v>
      </c>
      <c r="W49" s="30"/>
      <c r="X49" s="30" t="s">
        <v>49</v>
      </c>
      <c r="Y49" s="30" t="s">
        <v>49</v>
      </c>
      <c r="Z49" s="30">
        <v>85</v>
      </c>
      <c r="AA49" s="30">
        <v>10</v>
      </c>
      <c r="AB49" s="32" t="s">
        <v>171</v>
      </c>
      <c r="AD49" s="67"/>
    </row>
    <row r="50" spans="1:30" s="76" customFormat="1" ht="263.25" x14ac:dyDescent="0.25">
      <c r="A50" s="32">
        <v>22</v>
      </c>
      <c r="B50" s="32" t="s">
        <v>85</v>
      </c>
      <c r="C50" s="32" t="s">
        <v>86</v>
      </c>
      <c r="D50" s="32" t="s">
        <v>172</v>
      </c>
      <c r="E50" s="1">
        <v>2023</v>
      </c>
      <c r="F50" s="1">
        <v>2025</v>
      </c>
      <c r="G50" s="33">
        <v>125237.429</v>
      </c>
      <c r="H50" s="33">
        <v>109621.26355</v>
      </c>
      <c r="I50" s="33">
        <v>30000</v>
      </c>
      <c r="J50" s="33">
        <v>15116.16345</v>
      </c>
      <c r="K50" s="33">
        <v>14883.83655</v>
      </c>
      <c r="L50" s="33">
        <f t="shared" si="10"/>
        <v>99000</v>
      </c>
      <c r="M50" s="33">
        <v>99000</v>
      </c>
      <c r="N50" s="33">
        <v>0</v>
      </c>
      <c r="O50" s="33">
        <v>0</v>
      </c>
      <c r="P50" s="65" t="s">
        <v>52</v>
      </c>
      <c r="Q50" s="57" t="s">
        <v>88</v>
      </c>
      <c r="R50" s="37" t="s">
        <v>725</v>
      </c>
      <c r="S50" s="30" t="s">
        <v>52</v>
      </c>
      <c r="T50" s="79" t="s">
        <v>173</v>
      </c>
      <c r="U50" s="79" t="s">
        <v>174</v>
      </c>
      <c r="V50" s="30" t="s">
        <v>52</v>
      </c>
      <c r="W50" s="30"/>
      <c r="X50" s="30" t="s">
        <v>49</v>
      </c>
      <c r="Y50" s="30" t="s">
        <v>49</v>
      </c>
      <c r="Z50" s="30">
        <v>284</v>
      </c>
      <c r="AA50" s="30">
        <v>29</v>
      </c>
      <c r="AB50" s="32" t="s">
        <v>175</v>
      </c>
      <c r="AD50" s="67"/>
    </row>
    <row r="51" spans="1:30" s="76" customFormat="1" ht="202.5" x14ac:dyDescent="0.25">
      <c r="A51" s="32">
        <v>23</v>
      </c>
      <c r="B51" s="32" t="s">
        <v>85</v>
      </c>
      <c r="C51" s="32" t="s">
        <v>86</v>
      </c>
      <c r="D51" s="32" t="s">
        <v>176</v>
      </c>
      <c r="E51" s="1">
        <v>2023</v>
      </c>
      <c r="F51" s="1">
        <v>2025</v>
      </c>
      <c r="G51" s="33">
        <v>24282.7621</v>
      </c>
      <c r="H51" s="33">
        <v>24280.668089999999</v>
      </c>
      <c r="I51" s="33">
        <v>3000</v>
      </c>
      <c r="J51" s="33">
        <v>2.0940099999999999</v>
      </c>
      <c r="K51" s="33">
        <v>2997.9059900000002</v>
      </c>
      <c r="L51" s="33">
        <f t="shared" si="10"/>
        <v>24180.668000000001</v>
      </c>
      <c r="M51" s="33">
        <v>24180.668000000001</v>
      </c>
      <c r="N51" s="33">
        <v>0</v>
      </c>
      <c r="O51" s="33">
        <v>0</v>
      </c>
      <c r="P51" s="65" t="s">
        <v>52</v>
      </c>
      <c r="Q51" s="57" t="s">
        <v>88</v>
      </c>
      <c r="R51" s="37" t="s">
        <v>725</v>
      </c>
      <c r="S51" s="30" t="s">
        <v>52</v>
      </c>
      <c r="T51" s="79" t="s">
        <v>177</v>
      </c>
      <c r="U51" s="79" t="s">
        <v>178</v>
      </c>
      <c r="V51" s="30" t="s">
        <v>52</v>
      </c>
      <c r="W51" s="30"/>
      <c r="X51" s="30" t="s">
        <v>49</v>
      </c>
      <c r="Y51" s="30" t="s">
        <v>49</v>
      </c>
      <c r="Z51" s="30">
        <v>42</v>
      </c>
      <c r="AA51" s="30">
        <v>42</v>
      </c>
      <c r="AB51" s="32" t="s">
        <v>179</v>
      </c>
      <c r="AD51" s="67"/>
    </row>
    <row r="52" spans="1:30" s="76" customFormat="1" ht="162" x14ac:dyDescent="0.25">
      <c r="A52" s="32">
        <v>24</v>
      </c>
      <c r="B52" s="32" t="s">
        <v>85</v>
      </c>
      <c r="C52" s="32" t="s">
        <v>86</v>
      </c>
      <c r="D52" s="32" t="s">
        <v>180</v>
      </c>
      <c r="E52" s="1">
        <v>2023</v>
      </c>
      <c r="F52" s="1">
        <v>2025</v>
      </c>
      <c r="G52" s="33">
        <v>48193.985999999997</v>
      </c>
      <c r="H52" s="33">
        <v>39586.146439999997</v>
      </c>
      <c r="I52" s="33">
        <v>25000</v>
      </c>
      <c r="J52" s="33">
        <v>8607.8395600000003</v>
      </c>
      <c r="K52" s="33">
        <v>16392.16044</v>
      </c>
      <c r="L52" s="33">
        <f t="shared" si="10"/>
        <v>39486.146000000001</v>
      </c>
      <c r="M52" s="33">
        <v>39486.146000000001</v>
      </c>
      <c r="N52" s="33">
        <v>0</v>
      </c>
      <c r="O52" s="33">
        <v>0</v>
      </c>
      <c r="P52" s="65" t="s">
        <v>52</v>
      </c>
      <c r="Q52" s="57" t="s">
        <v>88</v>
      </c>
      <c r="R52" s="37" t="s">
        <v>725</v>
      </c>
      <c r="S52" s="30" t="s">
        <v>52</v>
      </c>
      <c r="T52" s="79" t="s">
        <v>181</v>
      </c>
      <c r="U52" s="79" t="s">
        <v>182</v>
      </c>
      <c r="V52" s="30" t="s">
        <v>52</v>
      </c>
      <c r="W52" s="30"/>
      <c r="X52" s="30" t="s">
        <v>49</v>
      </c>
      <c r="Y52" s="30" t="s">
        <v>49</v>
      </c>
      <c r="Z52" s="30">
        <v>48</v>
      </c>
      <c r="AA52" s="30">
        <v>48</v>
      </c>
      <c r="AB52" s="32" t="s">
        <v>183</v>
      </c>
      <c r="AD52" s="67"/>
    </row>
    <row r="53" spans="1:30" s="76" customFormat="1" ht="121.5" x14ac:dyDescent="0.25">
      <c r="A53" s="32">
        <v>25</v>
      </c>
      <c r="B53" s="32" t="s">
        <v>85</v>
      </c>
      <c r="C53" s="32" t="s">
        <v>86</v>
      </c>
      <c r="D53" s="32" t="s">
        <v>184</v>
      </c>
      <c r="E53" s="1">
        <v>2023</v>
      </c>
      <c r="F53" s="1">
        <v>2025</v>
      </c>
      <c r="G53" s="33">
        <v>26516.212</v>
      </c>
      <c r="H53" s="33">
        <v>25463.68086</v>
      </c>
      <c r="I53" s="33">
        <v>1000</v>
      </c>
      <c r="J53" s="33">
        <v>571.20213999999999</v>
      </c>
      <c r="K53" s="33">
        <v>428.79786000000001</v>
      </c>
      <c r="L53" s="33">
        <f t="shared" si="10"/>
        <v>25363.681</v>
      </c>
      <c r="M53" s="33">
        <v>25363.681</v>
      </c>
      <c r="N53" s="33">
        <v>0</v>
      </c>
      <c r="O53" s="33">
        <v>0</v>
      </c>
      <c r="P53" s="65" t="s">
        <v>52</v>
      </c>
      <c r="Q53" s="57" t="s">
        <v>88</v>
      </c>
      <c r="R53" s="37" t="s">
        <v>725</v>
      </c>
      <c r="S53" s="30" t="s">
        <v>52</v>
      </c>
      <c r="T53" s="79" t="s">
        <v>185</v>
      </c>
      <c r="U53" s="79" t="s">
        <v>186</v>
      </c>
      <c r="V53" s="30" t="s">
        <v>52</v>
      </c>
      <c r="W53" s="30"/>
      <c r="X53" s="30" t="s">
        <v>49</v>
      </c>
      <c r="Y53" s="30" t="s">
        <v>49</v>
      </c>
      <c r="Z53" s="30">
        <v>78</v>
      </c>
      <c r="AA53" s="30">
        <v>0</v>
      </c>
      <c r="AB53" s="32" t="s">
        <v>187</v>
      </c>
      <c r="AD53" s="67"/>
    </row>
    <row r="54" spans="1:30" s="76" customFormat="1" ht="121.5" x14ac:dyDescent="0.25">
      <c r="A54" s="32">
        <v>26</v>
      </c>
      <c r="B54" s="32" t="s">
        <v>85</v>
      </c>
      <c r="C54" s="32" t="s">
        <v>188</v>
      </c>
      <c r="D54" s="32" t="s">
        <v>189</v>
      </c>
      <c r="E54" s="1">
        <v>2023</v>
      </c>
      <c r="F54" s="1">
        <v>2024</v>
      </c>
      <c r="G54" s="33">
        <v>6037.2030000000004</v>
      </c>
      <c r="H54" s="33">
        <v>1709.7120400000003</v>
      </c>
      <c r="I54" s="33">
        <v>7808.7690000000002</v>
      </c>
      <c r="J54" s="33">
        <v>4327.4909600000001</v>
      </c>
      <c r="K54" s="33">
        <v>3481.2780400000001</v>
      </c>
      <c r="L54" s="33">
        <f t="shared" si="10"/>
        <v>1709.7120400000003</v>
      </c>
      <c r="M54" s="33">
        <v>1709.7120400000003</v>
      </c>
      <c r="N54" s="33">
        <v>0</v>
      </c>
      <c r="O54" s="33">
        <v>0</v>
      </c>
      <c r="P54" s="65" t="s">
        <v>52</v>
      </c>
      <c r="Q54" s="57" t="s">
        <v>88</v>
      </c>
      <c r="R54" s="37" t="s">
        <v>725</v>
      </c>
      <c r="S54" s="30" t="s">
        <v>52</v>
      </c>
      <c r="T54" s="79" t="s">
        <v>190</v>
      </c>
      <c r="U54" s="79" t="s">
        <v>191</v>
      </c>
      <c r="V54" s="30" t="s">
        <v>52</v>
      </c>
      <c r="W54" s="30"/>
      <c r="X54" s="30" t="s">
        <v>49</v>
      </c>
      <c r="Y54" s="30" t="s">
        <v>49</v>
      </c>
      <c r="Z54" s="30">
        <v>98</v>
      </c>
      <c r="AA54" s="30">
        <v>12</v>
      </c>
      <c r="AB54" s="32" t="s">
        <v>192</v>
      </c>
      <c r="AD54" s="67"/>
    </row>
    <row r="55" spans="1:30" s="76" customFormat="1" ht="162" x14ac:dyDescent="0.25">
      <c r="A55" s="32">
        <v>27</v>
      </c>
      <c r="B55" s="32" t="s">
        <v>85</v>
      </c>
      <c r="C55" s="32" t="s">
        <v>188</v>
      </c>
      <c r="D55" s="32" t="s">
        <v>193</v>
      </c>
      <c r="E55" s="1">
        <v>2023</v>
      </c>
      <c r="F55" s="1">
        <v>2024</v>
      </c>
      <c r="G55" s="33">
        <v>34352.576000000001</v>
      </c>
      <c r="H55" s="33">
        <v>31462.576000000001</v>
      </c>
      <c r="I55" s="33">
        <v>19150.786</v>
      </c>
      <c r="J55" s="33">
        <v>2890</v>
      </c>
      <c r="K55" s="33">
        <v>16260.786</v>
      </c>
      <c r="L55" s="33">
        <f t="shared" si="10"/>
        <v>31462.576000000001</v>
      </c>
      <c r="M55" s="33">
        <v>31462.576000000001</v>
      </c>
      <c r="N55" s="33">
        <v>0</v>
      </c>
      <c r="O55" s="33">
        <v>0</v>
      </c>
      <c r="P55" s="65" t="s">
        <v>52</v>
      </c>
      <c r="Q55" s="57" t="s">
        <v>88</v>
      </c>
      <c r="R55" s="37" t="s">
        <v>725</v>
      </c>
      <c r="S55" s="30" t="s">
        <v>52</v>
      </c>
      <c r="T55" s="79" t="s">
        <v>194</v>
      </c>
      <c r="U55" s="79" t="s">
        <v>195</v>
      </c>
      <c r="V55" s="30" t="s">
        <v>52</v>
      </c>
      <c r="W55" s="30"/>
      <c r="X55" s="30" t="s">
        <v>49</v>
      </c>
      <c r="Y55" s="30" t="s">
        <v>49</v>
      </c>
      <c r="Z55" s="30">
        <v>119</v>
      </c>
      <c r="AA55" s="30">
        <v>10</v>
      </c>
      <c r="AB55" s="32" t="s">
        <v>196</v>
      </c>
      <c r="AD55" s="67"/>
    </row>
    <row r="56" spans="1:30" s="76" customFormat="1" ht="121.5" x14ac:dyDescent="0.25">
      <c r="A56" s="32">
        <v>28</v>
      </c>
      <c r="B56" s="32" t="s">
        <v>85</v>
      </c>
      <c r="C56" s="32" t="s">
        <v>188</v>
      </c>
      <c r="D56" s="32" t="s">
        <v>197</v>
      </c>
      <c r="E56" s="1">
        <v>2023</v>
      </c>
      <c r="F56" s="1">
        <v>2024</v>
      </c>
      <c r="G56" s="33">
        <v>19537.68</v>
      </c>
      <c r="H56" s="33">
        <v>19287.68</v>
      </c>
      <c r="I56" s="33">
        <v>7910.7939999999999</v>
      </c>
      <c r="J56" s="33">
        <v>250</v>
      </c>
      <c r="K56" s="33">
        <v>7660.7939999999999</v>
      </c>
      <c r="L56" s="33">
        <f t="shared" si="10"/>
        <v>19287.68</v>
      </c>
      <c r="M56" s="33">
        <v>19287.68</v>
      </c>
      <c r="N56" s="33">
        <v>0</v>
      </c>
      <c r="O56" s="33">
        <v>0</v>
      </c>
      <c r="P56" s="65" t="s">
        <v>52</v>
      </c>
      <c r="Q56" s="57" t="s">
        <v>88</v>
      </c>
      <c r="R56" s="37" t="s">
        <v>725</v>
      </c>
      <c r="S56" s="30" t="s">
        <v>52</v>
      </c>
      <c r="T56" s="79" t="s">
        <v>198</v>
      </c>
      <c r="U56" s="79" t="s">
        <v>199</v>
      </c>
      <c r="V56" s="30" t="s">
        <v>52</v>
      </c>
      <c r="W56" s="30"/>
      <c r="X56" s="30" t="s">
        <v>49</v>
      </c>
      <c r="Y56" s="30" t="s">
        <v>49</v>
      </c>
      <c r="Z56" s="30">
        <v>67</v>
      </c>
      <c r="AA56" s="30">
        <v>9</v>
      </c>
      <c r="AB56" s="32" t="s">
        <v>200</v>
      </c>
      <c r="AD56" s="67"/>
    </row>
    <row r="57" spans="1:30" s="76" customFormat="1" ht="162" x14ac:dyDescent="0.25">
      <c r="A57" s="32">
        <v>29</v>
      </c>
      <c r="B57" s="32" t="s">
        <v>85</v>
      </c>
      <c r="C57" s="32" t="s">
        <v>188</v>
      </c>
      <c r="D57" s="32" t="s">
        <v>201</v>
      </c>
      <c r="E57" s="1">
        <v>2023</v>
      </c>
      <c r="F57" s="1">
        <v>2024</v>
      </c>
      <c r="G57" s="33">
        <v>20676.159</v>
      </c>
      <c r="H57" s="33">
        <v>6786.3040700000001</v>
      </c>
      <c r="I57" s="33">
        <v>24320.488000000001</v>
      </c>
      <c r="J57" s="33">
        <v>13889.85493</v>
      </c>
      <c r="K57" s="33">
        <v>10430.633070000002</v>
      </c>
      <c r="L57" s="33">
        <f t="shared" si="10"/>
        <v>6786.3040700000001</v>
      </c>
      <c r="M57" s="33">
        <v>6786.3040700000001</v>
      </c>
      <c r="N57" s="33">
        <v>0</v>
      </c>
      <c r="O57" s="33">
        <v>0</v>
      </c>
      <c r="P57" s="65" t="s">
        <v>52</v>
      </c>
      <c r="Q57" s="57" t="s">
        <v>88</v>
      </c>
      <c r="R57" s="37" t="s">
        <v>725</v>
      </c>
      <c r="S57" s="30" t="s">
        <v>52</v>
      </c>
      <c r="T57" s="79" t="s">
        <v>202</v>
      </c>
      <c r="U57" s="79" t="s">
        <v>203</v>
      </c>
      <c r="V57" s="30" t="s">
        <v>52</v>
      </c>
      <c r="W57" s="30"/>
      <c r="X57" s="30" t="s">
        <v>49</v>
      </c>
      <c r="Y57" s="30" t="s">
        <v>49</v>
      </c>
      <c r="Z57" s="30">
        <v>201</v>
      </c>
      <c r="AA57" s="30">
        <v>32</v>
      </c>
      <c r="AB57" s="32" t="s">
        <v>204</v>
      </c>
      <c r="AD57" s="67"/>
    </row>
    <row r="58" spans="1:30" s="76" customFormat="1" ht="121.5" x14ac:dyDescent="0.25">
      <c r="A58" s="32">
        <v>30</v>
      </c>
      <c r="B58" s="32" t="s">
        <v>85</v>
      </c>
      <c r="C58" s="32" t="s">
        <v>188</v>
      </c>
      <c r="D58" s="32" t="s">
        <v>205</v>
      </c>
      <c r="E58" s="1">
        <v>2023</v>
      </c>
      <c r="F58" s="1">
        <v>2024</v>
      </c>
      <c r="G58" s="33">
        <v>14810.477999999999</v>
      </c>
      <c r="H58" s="33">
        <v>5727.3888999999999</v>
      </c>
      <c r="I58" s="33">
        <v>13845.361000000001</v>
      </c>
      <c r="J58" s="33">
        <v>9083.0890999999992</v>
      </c>
      <c r="K58" s="33">
        <v>4762.2719000000016</v>
      </c>
      <c r="L58" s="33">
        <f t="shared" si="10"/>
        <v>5727.3888999999999</v>
      </c>
      <c r="M58" s="33">
        <v>5727.3888999999999</v>
      </c>
      <c r="N58" s="33">
        <v>0</v>
      </c>
      <c r="O58" s="33">
        <v>0</v>
      </c>
      <c r="P58" s="65" t="s">
        <v>52</v>
      </c>
      <c r="Q58" s="57" t="s">
        <v>88</v>
      </c>
      <c r="R58" s="37" t="s">
        <v>725</v>
      </c>
      <c r="S58" s="30" t="s">
        <v>52</v>
      </c>
      <c r="T58" s="79" t="s">
        <v>206</v>
      </c>
      <c r="U58" s="79" t="s">
        <v>207</v>
      </c>
      <c r="V58" s="30" t="s">
        <v>52</v>
      </c>
      <c r="W58" s="30"/>
      <c r="X58" s="30" t="s">
        <v>49</v>
      </c>
      <c r="Y58" s="30" t="s">
        <v>49</v>
      </c>
      <c r="Z58" s="30">
        <v>229</v>
      </c>
      <c r="AA58" s="30">
        <v>40</v>
      </c>
      <c r="AB58" s="32" t="s">
        <v>208</v>
      </c>
      <c r="AD58" s="67"/>
    </row>
    <row r="59" spans="1:30" s="76" customFormat="1" ht="121.5" x14ac:dyDescent="0.25">
      <c r="A59" s="32">
        <v>31</v>
      </c>
      <c r="B59" s="32" t="s">
        <v>85</v>
      </c>
      <c r="C59" s="32" t="s">
        <v>188</v>
      </c>
      <c r="D59" s="32" t="s">
        <v>209</v>
      </c>
      <c r="E59" s="1">
        <v>2023</v>
      </c>
      <c r="F59" s="1">
        <v>2024</v>
      </c>
      <c r="G59" s="33">
        <v>21256.161</v>
      </c>
      <c r="H59" s="33">
        <v>5461.2175700000007</v>
      </c>
      <c r="I59" s="33">
        <v>23080.94</v>
      </c>
      <c r="J59" s="33">
        <v>15794.943429999999</v>
      </c>
      <c r="K59" s="33">
        <v>7285.9965699999993</v>
      </c>
      <c r="L59" s="33">
        <f t="shared" si="10"/>
        <v>5461.2175700000007</v>
      </c>
      <c r="M59" s="33">
        <v>5461.2175700000007</v>
      </c>
      <c r="N59" s="33">
        <v>0</v>
      </c>
      <c r="O59" s="33">
        <v>0</v>
      </c>
      <c r="P59" s="65" t="s">
        <v>52</v>
      </c>
      <c r="Q59" s="57" t="s">
        <v>88</v>
      </c>
      <c r="R59" s="37" t="s">
        <v>725</v>
      </c>
      <c r="S59" s="30" t="s">
        <v>52</v>
      </c>
      <c r="T59" s="79" t="s">
        <v>210</v>
      </c>
      <c r="U59" s="79" t="s">
        <v>211</v>
      </c>
      <c r="V59" s="30" t="s">
        <v>52</v>
      </c>
      <c r="W59" s="30"/>
      <c r="X59" s="30" t="s">
        <v>49</v>
      </c>
      <c r="Y59" s="30" t="s">
        <v>49</v>
      </c>
      <c r="Z59" s="30">
        <v>248</v>
      </c>
      <c r="AA59" s="30">
        <v>38</v>
      </c>
      <c r="AB59" s="32" t="s">
        <v>212</v>
      </c>
      <c r="AD59" s="67"/>
    </row>
    <row r="60" spans="1:30" s="76" customFormat="1" ht="121.5" x14ac:dyDescent="0.25">
      <c r="A60" s="32">
        <v>32</v>
      </c>
      <c r="B60" s="32" t="s">
        <v>85</v>
      </c>
      <c r="C60" s="32" t="s">
        <v>188</v>
      </c>
      <c r="D60" s="32" t="s">
        <v>213</v>
      </c>
      <c r="E60" s="1">
        <v>2023</v>
      </c>
      <c r="F60" s="1">
        <v>2024</v>
      </c>
      <c r="G60" s="33">
        <v>7600.0420000000004</v>
      </c>
      <c r="H60" s="33">
        <v>1044.8598200000006</v>
      </c>
      <c r="I60" s="33">
        <v>7600.0420000000004</v>
      </c>
      <c r="J60" s="33">
        <v>6555.1821799999998</v>
      </c>
      <c r="K60" s="33">
        <v>1044.8598200000006</v>
      </c>
      <c r="L60" s="33">
        <f t="shared" si="10"/>
        <v>1044.8598200000006</v>
      </c>
      <c r="M60" s="33">
        <v>1044.8598200000006</v>
      </c>
      <c r="N60" s="33">
        <v>0</v>
      </c>
      <c r="O60" s="33">
        <v>0</v>
      </c>
      <c r="P60" s="65" t="s">
        <v>52</v>
      </c>
      <c r="Q60" s="57" t="s">
        <v>88</v>
      </c>
      <c r="R60" s="37" t="s">
        <v>725</v>
      </c>
      <c r="S60" s="30" t="s">
        <v>52</v>
      </c>
      <c r="T60" s="79" t="s">
        <v>214</v>
      </c>
      <c r="U60" s="79" t="s">
        <v>215</v>
      </c>
      <c r="V60" s="30" t="s">
        <v>52</v>
      </c>
      <c r="W60" s="30"/>
      <c r="X60" s="30" t="s">
        <v>49</v>
      </c>
      <c r="Y60" s="30" t="s">
        <v>49</v>
      </c>
      <c r="Z60" s="30">
        <v>76</v>
      </c>
      <c r="AA60" s="30">
        <v>14</v>
      </c>
      <c r="AB60" s="32" t="s">
        <v>208</v>
      </c>
      <c r="AD60" s="67"/>
    </row>
    <row r="61" spans="1:30" s="76" customFormat="1" ht="121.5" x14ac:dyDescent="0.25">
      <c r="A61" s="32">
        <v>33</v>
      </c>
      <c r="B61" s="32" t="s">
        <v>85</v>
      </c>
      <c r="C61" s="32" t="s">
        <v>188</v>
      </c>
      <c r="D61" s="32" t="s">
        <v>216</v>
      </c>
      <c r="E61" s="1">
        <v>2023</v>
      </c>
      <c r="F61" s="1">
        <v>2024</v>
      </c>
      <c r="G61" s="33">
        <v>10289.81</v>
      </c>
      <c r="H61" s="33">
        <v>2914.7044199999991</v>
      </c>
      <c r="I61" s="33">
        <v>10106.476000000001</v>
      </c>
      <c r="J61" s="33">
        <v>7375.1055800000004</v>
      </c>
      <c r="K61" s="33">
        <v>2731.3704200000002</v>
      </c>
      <c r="L61" s="33">
        <f t="shared" si="10"/>
        <v>2914.7044199999991</v>
      </c>
      <c r="M61" s="33">
        <v>2914.7044199999991</v>
      </c>
      <c r="N61" s="33">
        <v>0</v>
      </c>
      <c r="O61" s="33">
        <v>0</v>
      </c>
      <c r="P61" s="65" t="s">
        <v>52</v>
      </c>
      <c r="Q61" s="57" t="s">
        <v>88</v>
      </c>
      <c r="R61" s="37" t="s">
        <v>725</v>
      </c>
      <c r="S61" s="30" t="s">
        <v>52</v>
      </c>
      <c r="T61" s="79" t="s">
        <v>217</v>
      </c>
      <c r="U61" s="79" t="s">
        <v>218</v>
      </c>
      <c r="V61" s="30" t="s">
        <v>52</v>
      </c>
      <c r="W61" s="30"/>
      <c r="X61" s="30" t="s">
        <v>49</v>
      </c>
      <c r="Y61" s="30" t="s">
        <v>49</v>
      </c>
      <c r="Z61" s="30">
        <v>196</v>
      </c>
      <c r="AA61" s="30">
        <v>38</v>
      </c>
      <c r="AB61" s="32" t="s">
        <v>208</v>
      </c>
      <c r="AD61" s="67"/>
    </row>
    <row r="62" spans="1:30" s="76" customFormat="1" ht="121.5" x14ac:dyDescent="0.25">
      <c r="A62" s="32">
        <v>34</v>
      </c>
      <c r="B62" s="32" t="s">
        <v>85</v>
      </c>
      <c r="C62" s="32" t="s">
        <v>188</v>
      </c>
      <c r="D62" s="32" t="s">
        <v>219</v>
      </c>
      <c r="E62" s="1">
        <v>2023</v>
      </c>
      <c r="F62" s="1">
        <v>2024</v>
      </c>
      <c r="G62" s="33">
        <v>18907.425999999999</v>
      </c>
      <c r="H62" s="33">
        <v>16265.12257</v>
      </c>
      <c r="I62" s="33">
        <v>8775.9240000000009</v>
      </c>
      <c r="J62" s="33">
        <v>2642.3034299999999</v>
      </c>
      <c r="K62" s="33">
        <v>6133.620570000001</v>
      </c>
      <c r="L62" s="33">
        <f t="shared" si="10"/>
        <v>16265.12257</v>
      </c>
      <c r="M62" s="33">
        <v>16265.12257</v>
      </c>
      <c r="N62" s="33">
        <v>0</v>
      </c>
      <c r="O62" s="33">
        <v>0</v>
      </c>
      <c r="P62" s="65" t="s">
        <v>52</v>
      </c>
      <c r="Q62" s="57" t="s">
        <v>88</v>
      </c>
      <c r="R62" s="37" t="s">
        <v>725</v>
      </c>
      <c r="S62" s="30" t="s">
        <v>52</v>
      </c>
      <c r="T62" s="79" t="s">
        <v>220</v>
      </c>
      <c r="U62" s="79" t="s">
        <v>221</v>
      </c>
      <c r="V62" s="30" t="s">
        <v>52</v>
      </c>
      <c r="W62" s="30"/>
      <c r="X62" s="30" t="s">
        <v>49</v>
      </c>
      <c r="Y62" s="30" t="s">
        <v>49</v>
      </c>
      <c r="Z62" s="30">
        <v>119</v>
      </c>
      <c r="AA62" s="30">
        <v>22</v>
      </c>
      <c r="AB62" s="32" t="s">
        <v>222</v>
      </c>
      <c r="AD62" s="67"/>
    </row>
    <row r="63" spans="1:30" s="76" customFormat="1" ht="121.5" x14ac:dyDescent="0.25">
      <c r="A63" s="32">
        <v>35</v>
      </c>
      <c r="B63" s="32" t="s">
        <v>85</v>
      </c>
      <c r="C63" s="32" t="s">
        <v>188</v>
      </c>
      <c r="D63" s="32" t="s">
        <v>223</v>
      </c>
      <c r="E63" s="1">
        <v>2023</v>
      </c>
      <c r="F63" s="1">
        <v>2024</v>
      </c>
      <c r="G63" s="33">
        <v>79040.383000000002</v>
      </c>
      <c r="H63" s="33">
        <v>75206.332129999995</v>
      </c>
      <c r="I63" s="33">
        <v>13543.914000000001</v>
      </c>
      <c r="J63" s="33">
        <v>3834.05087</v>
      </c>
      <c r="K63" s="33">
        <v>9709.8631300000015</v>
      </c>
      <c r="L63" s="33">
        <f t="shared" si="10"/>
        <v>75206.332129999995</v>
      </c>
      <c r="M63" s="33">
        <v>75206.332129999995</v>
      </c>
      <c r="N63" s="33">
        <v>0</v>
      </c>
      <c r="O63" s="33">
        <v>0</v>
      </c>
      <c r="P63" s="65" t="s">
        <v>52</v>
      </c>
      <c r="Q63" s="57" t="s">
        <v>88</v>
      </c>
      <c r="R63" s="37" t="s">
        <v>725</v>
      </c>
      <c r="S63" s="30" t="s">
        <v>52</v>
      </c>
      <c r="T63" s="79" t="s">
        <v>224</v>
      </c>
      <c r="U63" s="79" t="s">
        <v>225</v>
      </c>
      <c r="V63" s="30" t="s">
        <v>52</v>
      </c>
      <c r="W63" s="30"/>
      <c r="X63" s="30" t="s">
        <v>49</v>
      </c>
      <c r="Y63" s="30" t="s">
        <v>49</v>
      </c>
      <c r="Z63" s="30">
        <v>268</v>
      </c>
      <c r="AA63" s="30">
        <v>27</v>
      </c>
      <c r="AB63" s="32" t="s">
        <v>200</v>
      </c>
      <c r="AD63" s="67"/>
    </row>
    <row r="64" spans="1:30" s="76" customFormat="1" ht="121.5" x14ac:dyDescent="0.25">
      <c r="A64" s="32">
        <v>36</v>
      </c>
      <c r="B64" s="32" t="s">
        <v>85</v>
      </c>
      <c r="C64" s="32" t="s">
        <v>188</v>
      </c>
      <c r="D64" s="32" t="s">
        <v>226</v>
      </c>
      <c r="E64" s="1">
        <v>2023</v>
      </c>
      <c r="F64" s="1">
        <v>2024</v>
      </c>
      <c r="G64" s="33">
        <v>32696.326000000001</v>
      </c>
      <c r="H64" s="33">
        <v>30754.945500000002</v>
      </c>
      <c r="I64" s="33">
        <v>15197.853999999999</v>
      </c>
      <c r="J64" s="33">
        <v>1941.3805</v>
      </c>
      <c r="K64" s="33">
        <v>13256.4735</v>
      </c>
      <c r="L64" s="33">
        <f>M64+N64+O64</f>
        <v>30754.946</v>
      </c>
      <c r="M64" s="33">
        <v>30754.946</v>
      </c>
      <c r="N64" s="33">
        <v>0</v>
      </c>
      <c r="O64" s="33">
        <v>0</v>
      </c>
      <c r="P64" s="65" t="s">
        <v>52</v>
      </c>
      <c r="Q64" s="57" t="s">
        <v>88</v>
      </c>
      <c r="R64" s="37" t="s">
        <v>725</v>
      </c>
      <c r="S64" s="30" t="s">
        <v>52</v>
      </c>
      <c r="T64" s="79" t="s">
        <v>227</v>
      </c>
      <c r="U64" s="79" t="s">
        <v>228</v>
      </c>
      <c r="V64" s="30" t="s">
        <v>52</v>
      </c>
      <c r="W64" s="30"/>
      <c r="X64" s="30" t="s">
        <v>49</v>
      </c>
      <c r="Y64" s="30" t="s">
        <v>49</v>
      </c>
      <c r="Z64" s="30">
        <v>60</v>
      </c>
      <c r="AA64" s="30">
        <v>8</v>
      </c>
      <c r="AB64" s="32" t="s">
        <v>200</v>
      </c>
      <c r="AD64" s="67"/>
    </row>
    <row r="65" spans="1:30" s="76" customFormat="1" ht="121.5" x14ac:dyDescent="0.25">
      <c r="A65" s="32">
        <v>37</v>
      </c>
      <c r="B65" s="32" t="s">
        <v>85</v>
      </c>
      <c r="C65" s="32" t="s">
        <v>188</v>
      </c>
      <c r="D65" s="32" t="s">
        <v>229</v>
      </c>
      <c r="E65" s="1">
        <v>2023</v>
      </c>
      <c r="F65" s="1">
        <v>2024</v>
      </c>
      <c r="G65" s="33">
        <v>20802.748</v>
      </c>
      <c r="H65" s="33">
        <v>7039.0389099999993</v>
      </c>
      <c r="I65" s="33">
        <v>22676.248</v>
      </c>
      <c r="J65" s="33">
        <v>13763.70909</v>
      </c>
      <c r="K65" s="33">
        <v>8912.5389099999993</v>
      </c>
      <c r="L65" s="33">
        <f t="shared" si="10"/>
        <v>7039.0389099999993</v>
      </c>
      <c r="M65" s="33">
        <v>7039.0389099999993</v>
      </c>
      <c r="N65" s="33">
        <v>0</v>
      </c>
      <c r="O65" s="33">
        <v>0</v>
      </c>
      <c r="P65" s="65" t="s">
        <v>52</v>
      </c>
      <c r="Q65" s="57" t="s">
        <v>88</v>
      </c>
      <c r="R65" s="37" t="s">
        <v>725</v>
      </c>
      <c r="S65" s="30" t="s">
        <v>52</v>
      </c>
      <c r="T65" s="79" t="s">
        <v>230</v>
      </c>
      <c r="U65" s="79" t="s">
        <v>231</v>
      </c>
      <c r="V65" s="30" t="s">
        <v>52</v>
      </c>
      <c r="W65" s="30"/>
      <c r="X65" s="30" t="s">
        <v>49</v>
      </c>
      <c r="Y65" s="30" t="s">
        <v>49</v>
      </c>
      <c r="Z65" s="30">
        <v>249</v>
      </c>
      <c r="AA65" s="30">
        <v>32</v>
      </c>
      <c r="AB65" s="32" t="s">
        <v>232</v>
      </c>
      <c r="AD65" s="67"/>
    </row>
    <row r="66" spans="1:30" s="76" customFormat="1" ht="121.5" x14ac:dyDescent="0.25">
      <c r="A66" s="32">
        <v>38</v>
      </c>
      <c r="B66" s="32" t="s">
        <v>85</v>
      </c>
      <c r="C66" s="32" t="s">
        <v>188</v>
      </c>
      <c r="D66" s="32" t="s">
        <v>233</v>
      </c>
      <c r="E66" s="1">
        <v>2023</v>
      </c>
      <c r="F66" s="1">
        <v>2024</v>
      </c>
      <c r="G66" s="33">
        <v>20043.335999999999</v>
      </c>
      <c r="H66" s="33">
        <v>3459.3449999999975</v>
      </c>
      <c r="I66" s="33">
        <v>22058.376</v>
      </c>
      <c r="J66" s="33">
        <v>16583.991000000002</v>
      </c>
      <c r="K66" s="33">
        <v>5474.3849999999984</v>
      </c>
      <c r="L66" s="33">
        <f t="shared" si="10"/>
        <v>3459.3449999999975</v>
      </c>
      <c r="M66" s="33">
        <v>3459.3449999999975</v>
      </c>
      <c r="N66" s="33">
        <v>0</v>
      </c>
      <c r="O66" s="33">
        <v>0</v>
      </c>
      <c r="P66" s="65" t="s">
        <v>52</v>
      </c>
      <c r="Q66" s="57" t="s">
        <v>88</v>
      </c>
      <c r="R66" s="37" t="s">
        <v>725</v>
      </c>
      <c r="S66" s="30" t="s">
        <v>52</v>
      </c>
      <c r="T66" s="79" t="s">
        <v>234</v>
      </c>
      <c r="U66" s="79" t="s">
        <v>235</v>
      </c>
      <c r="V66" s="30" t="s">
        <v>52</v>
      </c>
      <c r="W66" s="30"/>
      <c r="X66" s="30" t="s">
        <v>49</v>
      </c>
      <c r="Y66" s="30" t="s">
        <v>49</v>
      </c>
      <c r="Z66" s="30">
        <v>249</v>
      </c>
      <c r="AA66" s="30">
        <v>32</v>
      </c>
      <c r="AB66" s="32" t="s">
        <v>236</v>
      </c>
      <c r="AD66" s="67"/>
    </row>
    <row r="67" spans="1:30" s="76" customFormat="1" ht="121.5" x14ac:dyDescent="0.25">
      <c r="A67" s="32">
        <v>39</v>
      </c>
      <c r="B67" s="32" t="s">
        <v>85</v>
      </c>
      <c r="C67" s="32" t="s">
        <v>188</v>
      </c>
      <c r="D67" s="32" t="s">
        <v>237</v>
      </c>
      <c r="E67" s="1">
        <v>2023</v>
      </c>
      <c r="F67" s="1">
        <v>2024</v>
      </c>
      <c r="G67" s="33">
        <v>11458.226000000001</v>
      </c>
      <c r="H67" s="33">
        <v>2506.8129700000009</v>
      </c>
      <c r="I67" s="33">
        <v>8954.1540000000005</v>
      </c>
      <c r="J67" s="33">
        <v>8951.4130299999997</v>
      </c>
      <c r="K67" s="33">
        <v>2.7409700000007433</v>
      </c>
      <c r="L67" s="33">
        <f t="shared" si="10"/>
        <v>2506.8129700000009</v>
      </c>
      <c r="M67" s="33">
        <v>2506.8129700000009</v>
      </c>
      <c r="N67" s="33">
        <v>0</v>
      </c>
      <c r="O67" s="33">
        <v>0</v>
      </c>
      <c r="P67" s="65" t="s">
        <v>52</v>
      </c>
      <c r="Q67" s="57" t="s">
        <v>88</v>
      </c>
      <c r="R67" s="37" t="s">
        <v>725</v>
      </c>
      <c r="S67" s="30" t="s">
        <v>52</v>
      </c>
      <c r="T67" s="79" t="s">
        <v>238</v>
      </c>
      <c r="U67" s="79" t="s">
        <v>239</v>
      </c>
      <c r="V67" s="30" t="s">
        <v>52</v>
      </c>
      <c r="W67" s="30"/>
      <c r="X67" s="30" t="s">
        <v>49</v>
      </c>
      <c r="Y67" s="30" t="s">
        <v>49</v>
      </c>
      <c r="Z67" s="30">
        <v>112</v>
      </c>
      <c r="AA67" s="30">
        <v>13</v>
      </c>
      <c r="AB67" s="32" t="s">
        <v>236</v>
      </c>
      <c r="AD67" s="67"/>
    </row>
    <row r="68" spans="1:30" s="76" customFormat="1" ht="121.5" x14ac:dyDescent="0.25">
      <c r="A68" s="32">
        <v>40</v>
      </c>
      <c r="B68" s="32" t="s">
        <v>85</v>
      </c>
      <c r="C68" s="32" t="s">
        <v>188</v>
      </c>
      <c r="D68" s="32" t="s">
        <v>240</v>
      </c>
      <c r="E68" s="1">
        <v>2023</v>
      </c>
      <c r="F68" s="1">
        <v>2024</v>
      </c>
      <c r="G68" s="33">
        <v>19541.058000000001</v>
      </c>
      <c r="H68" s="33">
        <v>13580.96198</v>
      </c>
      <c r="I68" s="33">
        <v>8337.0239999999994</v>
      </c>
      <c r="J68" s="33">
        <v>5960.09602</v>
      </c>
      <c r="K68" s="33">
        <v>2376.9279799999995</v>
      </c>
      <c r="L68" s="33">
        <f t="shared" si="10"/>
        <v>13580.96198</v>
      </c>
      <c r="M68" s="33">
        <v>13580.96198</v>
      </c>
      <c r="N68" s="33">
        <v>0</v>
      </c>
      <c r="O68" s="33">
        <v>0</v>
      </c>
      <c r="P68" s="65" t="s">
        <v>52</v>
      </c>
      <c r="Q68" s="57" t="s">
        <v>88</v>
      </c>
      <c r="R68" s="37" t="s">
        <v>725</v>
      </c>
      <c r="S68" s="30" t="s">
        <v>52</v>
      </c>
      <c r="T68" s="79" t="s">
        <v>241</v>
      </c>
      <c r="U68" s="79" t="s">
        <v>242</v>
      </c>
      <c r="V68" s="30" t="s">
        <v>52</v>
      </c>
      <c r="W68" s="30"/>
      <c r="X68" s="30" t="s">
        <v>49</v>
      </c>
      <c r="Y68" s="30" t="s">
        <v>49</v>
      </c>
      <c r="Z68" s="30">
        <v>98</v>
      </c>
      <c r="AA68" s="30">
        <v>20</v>
      </c>
      <c r="AB68" s="32" t="s">
        <v>236</v>
      </c>
      <c r="AD68" s="67"/>
    </row>
    <row r="69" spans="1:30" s="76" customFormat="1" ht="141.75" x14ac:dyDescent="0.25">
      <c r="A69" s="32">
        <v>41</v>
      </c>
      <c r="B69" s="32" t="s">
        <v>85</v>
      </c>
      <c r="C69" s="32" t="s">
        <v>243</v>
      </c>
      <c r="D69" s="32" t="s">
        <v>244</v>
      </c>
      <c r="E69" s="1">
        <v>2023</v>
      </c>
      <c r="F69" s="1">
        <v>2025</v>
      </c>
      <c r="G69" s="33">
        <v>80599.14</v>
      </c>
      <c r="H69" s="33">
        <v>79850.429000000004</v>
      </c>
      <c r="I69" s="33">
        <v>33021.627999999997</v>
      </c>
      <c r="J69" s="33">
        <v>151.63999999999999</v>
      </c>
      <c r="K69" s="33">
        <v>32869.987999999998</v>
      </c>
      <c r="L69" s="33">
        <f t="shared" si="10"/>
        <v>79750.429000000004</v>
      </c>
      <c r="M69" s="33">
        <v>79750.429000000004</v>
      </c>
      <c r="N69" s="33">
        <v>0</v>
      </c>
      <c r="O69" s="33">
        <v>0</v>
      </c>
      <c r="P69" s="65" t="s">
        <v>52</v>
      </c>
      <c r="Q69" s="57" t="s">
        <v>88</v>
      </c>
      <c r="R69" s="37" t="s">
        <v>725</v>
      </c>
      <c r="S69" s="30" t="s">
        <v>52</v>
      </c>
      <c r="T69" s="79" t="s">
        <v>245</v>
      </c>
      <c r="U69" s="79" t="s">
        <v>246</v>
      </c>
      <c r="V69" s="30" t="s">
        <v>52</v>
      </c>
      <c r="W69" s="30"/>
      <c r="X69" s="30" t="s">
        <v>49</v>
      </c>
      <c r="Y69" s="30" t="s">
        <v>49</v>
      </c>
      <c r="Z69" s="30">
        <v>415</v>
      </c>
      <c r="AA69" s="30">
        <v>25</v>
      </c>
      <c r="AB69" s="32" t="s">
        <v>247</v>
      </c>
      <c r="AD69" s="67"/>
    </row>
    <row r="70" spans="1:30" s="76" customFormat="1" ht="141.75" x14ac:dyDescent="0.25">
      <c r="A70" s="32">
        <v>42</v>
      </c>
      <c r="B70" s="32" t="s">
        <v>85</v>
      </c>
      <c r="C70" s="32" t="s">
        <v>243</v>
      </c>
      <c r="D70" s="32" t="s">
        <v>248</v>
      </c>
      <c r="E70" s="1">
        <v>2023</v>
      </c>
      <c r="F70" s="1">
        <v>2025</v>
      </c>
      <c r="G70" s="33">
        <v>38526.910000000003</v>
      </c>
      <c r="H70" s="33">
        <v>37776.006000000001</v>
      </c>
      <c r="I70" s="33">
        <v>38226.906999999999</v>
      </c>
      <c r="J70" s="33">
        <v>765.85199999999998</v>
      </c>
      <c r="K70" s="33">
        <v>37461.055</v>
      </c>
      <c r="L70" s="33">
        <f t="shared" si="10"/>
        <v>37676.006000000001</v>
      </c>
      <c r="M70" s="33">
        <v>37676.006000000001</v>
      </c>
      <c r="N70" s="33">
        <v>0</v>
      </c>
      <c r="O70" s="33">
        <v>0</v>
      </c>
      <c r="P70" s="65" t="s">
        <v>52</v>
      </c>
      <c r="Q70" s="57" t="s">
        <v>88</v>
      </c>
      <c r="R70" s="37" t="s">
        <v>725</v>
      </c>
      <c r="S70" s="30" t="s">
        <v>52</v>
      </c>
      <c r="T70" s="79" t="s">
        <v>249</v>
      </c>
      <c r="U70" s="79" t="s">
        <v>250</v>
      </c>
      <c r="V70" s="30" t="s">
        <v>52</v>
      </c>
      <c r="W70" s="30"/>
      <c r="X70" s="30" t="s">
        <v>49</v>
      </c>
      <c r="Y70" s="30" t="s">
        <v>49</v>
      </c>
      <c r="Z70" s="30">
        <v>232</v>
      </c>
      <c r="AA70" s="30">
        <v>16</v>
      </c>
      <c r="AB70" s="32" t="s">
        <v>251</v>
      </c>
      <c r="AD70" s="67"/>
    </row>
    <row r="71" spans="1:30" s="76" customFormat="1" ht="162" x14ac:dyDescent="0.25">
      <c r="A71" s="32">
        <v>43</v>
      </c>
      <c r="B71" s="32" t="s">
        <v>85</v>
      </c>
      <c r="C71" s="32" t="s">
        <v>243</v>
      </c>
      <c r="D71" s="32" t="s">
        <v>252</v>
      </c>
      <c r="E71" s="1">
        <v>2023</v>
      </c>
      <c r="F71" s="1">
        <v>2025</v>
      </c>
      <c r="G71" s="33">
        <v>9143.16</v>
      </c>
      <c r="H71" s="33">
        <v>8569.3019999999997</v>
      </c>
      <c r="I71" s="33">
        <v>8883.1620000000003</v>
      </c>
      <c r="J71" s="33">
        <v>319.73500000000001</v>
      </c>
      <c r="K71" s="33">
        <v>8563.4269999999997</v>
      </c>
      <c r="L71" s="33">
        <f t="shared" si="10"/>
        <v>8469.3019999999997</v>
      </c>
      <c r="M71" s="33">
        <v>8469.3019999999997</v>
      </c>
      <c r="N71" s="33">
        <v>0</v>
      </c>
      <c r="O71" s="33">
        <v>0</v>
      </c>
      <c r="P71" s="65" t="s">
        <v>52</v>
      </c>
      <c r="Q71" s="57" t="s">
        <v>88</v>
      </c>
      <c r="R71" s="37" t="s">
        <v>725</v>
      </c>
      <c r="S71" s="30" t="s">
        <v>52</v>
      </c>
      <c r="T71" s="79" t="s">
        <v>253</v>
      </c>
      <c r="U71" s="79" t="s">
        <v>254</v>
      </c>
      <c r="V71" s="30" t="s">
        <v>52</v>
      </c>
      <c r="W71" s="30"/>
      <c r="X71" s="30" t="s">
        <v>49</v>
      </c>
      <c r="Y71" s="30" t="s">
        <v>49</v>
      </c>
      <c r="Z71" s="30">
        <v>214</v>
      </c>
      <c r="AA71" s="30">
        <v>14</v>
      </c>
      <c r="AB71" s="32" t="s">
        <v>251</v>
      </c>
      <c r="AD71" s="67"/>
    </row>
    <row r="72" spans="1:30" s="76" customFormat="1" ht="141.75" x14ac:dyDescent="0.25">
      <c r="A72" s="32">
        <v>44</v>
      </c>
      <c r="B72" s="32" t="s">
        <v>85</v>
      </c>
      <c r="C72" s="32" t="s">
        <v>243</v>
      </c>
      <c r="D72" s="32" t="s">
        <v>255</v>
      </c>
      <c r="E72" s="1">
        <v>2023</v>
      </c>
      <c r="F72" s="1">
        <v>2025</v>
      </c>
      <c r="G72" s="33">
        <v>27151.02</v>
      </c>
      <c r="H72" s="33">
        <v>26610.09</v>
      </c>
      <c r="I72" s="33">
        <v>26651.016</v>
      </c>
      <c r="J72" s="33">
        <v>41.856000000000002</v>
      </c>
      <c r="K72" s="33">
        <v>26609.16</v>
      </c>
      <c r="L72" s="33">
        <f t="shared" si="10"/>
        <v>26510.09</v>
      </c>
      <c r="M72" s="33">
        <v>26510.09</v>
      </c>
      <c r="N72" s="33">
        <v>0</v>
      </c>
      <c r="O72" s="33">
        <v>0</v>
      </c>
      <c r="P72" s="65" t="s">
        <v>52</v>
      </c>
      <c r="Q72" s="57" t="s">
        <v>88</v>
      </c>
      <c r="R72" s="37" t="s">
        <v>725</v>
      </c>
      <c r="S72" s="30" t="s">
        <v>52</v>
      </c>
      <c r="T72" s="79" t="s">
        <v>256</v>
      </c>
      <c r="U72" s="79" t="s">
        <v>257</v>
      </c>
      <c r="V72" s="30" t="s">
        <v>52</v>
      </c>
      <c r="W72" s="30"/>
      <c r="X72" s="30" t="s">
        <v>49</v>
      </c>
      <c r="Y72" s="30" t="s">
        <v>49</v>
      </c>
      <c r="Z72" s="30">
        <v>238</v>
      </c>
      <c r="AA72" s="30">
        <v>22</v>
      </c>
      <c r="AB72" s="32" t="s">
        <v>251</v>
      </c>
      <c r="AD72" s="67"/>
    </row>
    <row r="73" spans="1:30" s="76" customFormat="1" ht="121.5" x14ac:dyDescent="0.25">
      <c r="A73" s="32">
        <v>45</v>
      </c>
      <c r="B73" s="32" t="s">
        <v>85</v>
      </c>
      <c r="C73" s="32" t="s">
        <v>243</v>
      </c>
      <c r="D73" s="32" t="s">
        <v>258</v>
      </c>
      <c r="E73" s="1">
        <v>2023</v>
      </c>
      <c r="F73" s="1">
        <v>2025</v>
      </c>
      <c r="G73" s="33">
        <v>32167.02</v>
      </c>
      <c r="H73" s="33">
        <v>31491.040000000001</v>
      </c>
      <c r="I73" s="33">
        <v>31667.277999999998</v>
      </c>
      <c r="J73" s="33">
        <v>179.697</v>
      </c>
      <c r="K73" s="33">
        <v>31487.580999999998</v>
      </c>
      <c r="L73" s="33">
        <f t="shared" si="10"/>
        <v>31391.040000000001</v>
      </c>
      <c r="M73" s="33">
        <v>31391.040000000001</v>
      </c>
      <c r="N73" s="33">
        <v>0</v>
      </c>
      <c r="O73" s="33">
        <v>0</v>
      </c>
      <c r="P73" s="65" t="s">
        <v>52</v>
      </c>
      <c r="Q73" s="57" t="s">
        <v>88</v>
      </c>
      <c r="R73" s="37" t="s">
        <v>725</v>
      </c>
      <c r="S73" s="30" t="s">
        <v>52</v>
      </c>
      <c r="T73" s="79" t="s">
        <v>259</v>
      </c>
      <c r="U73" s="79" t="s">
        <v>260</v>
      </c>
      <c r="V73" s="30" t="s">
        <v>52</v>
      </c>
      <c r="W73" s="30"/>
      <c r="X73" s="30" t="s">
        <v>49</v>
      </c>
      <c r="Y73" s="30" t="s">
        <v>49</v>
      </c>
      <c r="Z73" s="30">
        <v>228</v>
      </c>
      <c r="AA73" s="30">
        <v>30</v>
      </c>
      <c r="AB73" s="32" t="s">
        <v>251</v>
      </c>
      <c r="AD73" s="67"/>
    </row>
    <row r="74" spans="1:30" s="76" customFormat="1" ht="121.5" x14ac:dyDescent="0.25">
      <c r="A74" s="32">
        <v>46</v>
      </c>
      <c r="B74" s="32" t="s">
        <v>85</v>
      </c>
      <c r="C74" s="32" t="s">
        <v>243</v>
      </c>
      <c r="D74" s="32" t="s">
        <v>261</v>
      </c>
      <c r="E74" s="1">
        <v>2023</v>
      </c>
      <c r="F74" s="1">
        <v>2025</v>
      </c>
      <c r="G74" s="33">
        <v>6960.96</v>
      </c>
      <c r="H74" s="33">
        <v>5603.4160000000002</v>
      </c>
      <c r="I74" s="33">
        <v>6560.96</v>
      </c>
      <c r="J74" s="33">
        <v>1058.915</v>
      </c>
      <c r="K74" s="33">
        <v>5502.0450000000001</v>
      </c>
      <c r="L74" s="33">
        <f t="shared" si="10"/>
        <v>5503.4160000000002</v>
      </c>
      <c r="M74" s="33">
        <v>5503.4160000000002</v>
      </c>
      <c r="N74" s="33">
        <v>0</v>
      </c>
      <c r="O74" s="33">
        <v>0</v>
      </c>
      <c r="P74" s="65" t="s">
        <v>52</v>
      </c>
      <c r="Q74" s="57" t="s">
        <v>88</v>
      </c>
      <c r="R74" s="37" t="s">
        <v>725</v>
      </c>
      <c r="S74" s="30" t="s">
        <v>52</v>
      </c>
      <c r="T74" s="79" t="s">
        <v>262</v>
      </c>
      <c r="U74" s="79" t="s">
        <v>263</v>
      </c>
      <c r="V74" s="30" t="s">
        <v>52</v>
      </c>
      <c r="W74" s="30"/>
      <c r="X74" s="30" t="s">
        <v>49</v>
      </c>
      <c r="Y74" s="30" t="s">
        <v>49</v>
      </c>
      <c r="Z74" s="30">
        <v>249</v>
      </c>
      <c r="AA74" s="30">
        <v>24</v>
      </c>
      <c r="AB74" s="32" t="s">
        <v>251</v>
      </c>
      <c r="AD74" s="67"/>
    </row>
    <row r="75" spans="1:30" s="76" customFormat="1" ht="121.5" x14ac:dyDescent="0.25">
      <c r="A75" s="32">
        <v>47</v>
      </c>
      <c r="B75" s="32" t="s">
        <v>85</v>
      </c>
      <c r="C75" s="32" t="s">
        <v>243</v>
      </c>
      <c r="D75" s="32" t="s">
        <v>264</v>
      </c>
      <c r="E75" s="1">
        <v>2023</v>
      </c>
      <c r="F75" s="1">
        <v>2025</v>
      </c>
      <c r="G75" s="33">
        <v>42041.25</v>
      </c>
      <c r="H75" s="33">
        <v>37155.99</v>
      </c>
      <c r="I75" s="33">
        <v>20000</v>
      </c>
      <c r="J75" s="33">
        <v>4976.7569999999996</v>
      </c>
      <c r="K75" s="33">
        <v>15023.243</v>
      </c>
      <c r="L75" s="33">
        <f t="shared" si="10"/>
        <v>37055.99</v>
      </c>
      <c r="M75" s="33">
        <v>37055.99</v>
      </c>
      <c r="N75" s="33">
        <v>0</v>
      </c>
      <c r="O75" s="33">
        <v>0</v>
      </c>
      <c r="P75" s="65" t="s">
        <v>52</v>
      </c>
      <c r="Q75" s="57" t="s">
        <v>88</v>
      </c>
      <c r="R75" s="37" t="s">
        <v>725</v>
      </c>
      <c r="S75" s="30" t="s">
        <v>52</v>
      </c>
      <c r="T75" s="79" t="s">
        <v>265</v>
      </c>
      <c r="U75" s="79" t="s">
        <v>266</v>
      </c>
      <c r="V75" s="30" t="s">
        <v>52</v>
      </c>
      <c r="W75" s="30"/>
      <c r="X75" s="30" t="s">
        <v>49</v>
      </c>
      <c r="Y75" s="30" t="s">
        <v>49</v>
      </c>
      <c r="Z75" s="30">
        <v>181</v>
      </c>
      <c r="AA75" s="30">
        <v>16</v>
      </c>
      <c r="AB75" s="32" t="s">
        <v>247</v>
      </c>
      <c r="AD75" s="67"/>
    </row>
    <row r="76" spans="1:30" s="76" customFormat="1" ht="121.5" x14ac:dyDescent="0.25">
      <c r="A76" s="32">
        <v>48</v>
      </c>
      <c r="B76" s="32" t="s">
        <v>85</v>
      </c>
      <c r="C76" s="32" t="s">
        <v>243</v>
      </c>
      <c r="D76" s="32" t="s">
        <v>267</v>
      </c>
      <c r="E76" s="1">
        <v>2023</v>
      </c>
      <c r="F76" s="1">
        <v>2025</v>
      </c>
      <c r="G76" s="33">
        <v>59170.32</v>
      </c>
      <c r="H76" s="33">
        <v>48291.394999999997</v>
      </c>
      <c r="I76" s="33">
        <v>20000</v>
      </c>
      <c r="J76" s="33">
        <v>11088.558000000001</v>
      </c>
      <c r="K76" s="33">
        <v>8911.4419999999991</v>
      </c>
      <c r="L76" s="33">
        <f t="shared" si="10"/>
        <v>48191.394999999997</v>
      </c>
      <c r="M76" s="33">
        <v>48191.394999999997</v>
      </c>
      <c r="N76" s="33">
        <v>0</v>
      </c>
      <c r="O76" s="33">
        <v>0</v>
      </c>
      <c r="P76" s="65" t="s">
        <v>52</v>
      </c>
      <c r="Q76" s="57" t="s">
        <v>88</v>
      </c>
      <c r="R76" s="37" t="s">
        <v>725</v>
      </c>
      <c r="S76" s="30" t="s">
        <v>52</v>
      </c>
      <c r="T76" s="79" t="s">
        <v>268</v>
      </c>
      <c r="U76" s="79" t="s">
        <v>269</v>
      </c>
      <c r="V76" s="30" t="s">
        <v>52</v>
      </c>
      <c r="W76" s="30"/>
      <c r="X76" s="30" t="s">
        <v>49</v>
      </c>
      <c r="Y76" s="30" t="s">
        <v>49</v>
      </c>
      <c r="Z76" s="30">
        <v>353</v>
      </c>
      <c r="AA76" s="30">
        <v>30</v>
      </c>
      <c r="AB76" s="32" t="s">
        <v>247</v>
      </c>
      <c r="AD76" s="67"/>
    </row>
    <row r="77" spans="1:30" s="76" customFormat="1" ht="141.75" x14ac:dyDescent="0.25">
      <c r="A77" s="32">
        <v>49</v>
      </c>
      <c r="B77" s="32" t="s">
        <v>85</v>
      </c>
      <c r="C77" s="32" t="s">
        <v>243</v>
      </c>
      <c r="D77" s="32" t="s">
        <v>270</v>
      </c>
      <c r="E77" s="1">
        <v>2023</v>
      </c>
      <c r="F77" s="1">
        <v>2025</v>
      </c>
      <c r="G77" s="33">
        <v>21296.7</v>
      </c>
      <c r="H77" s="33">
        <v>21190.944</v>
      </c>
      <c r="I77" s="33">
        <v>21046.7</v>
      </c>
      <c r="J77" s="33">
        <v>107.852</v>
      </c>
      <c r="K77" s="33">
        <v>20938.848000000002</v>
      </c>
      <c r="L77" s="33">
        <f t="shared" si="10"/>
        <v>21090.944</v>
      </c>
      <c r="M77" s="33">
        <v>21090.944</v>
      </c>
      <c r="N77" s="33">
        <v>0</v>
      </c>
      <c r="O77" s="33">
        <v>0</v>
      </c>
      <c r="P77" s="65" t="s">
        <v>52</v>
      </c>
      <c r="Q77" s="57" t="s">
        <v>88</v>
      </c>
      <c r="R77" s="37" t="s">
        <v>725</v>
      </c>
      <c r="S77" s="30" t="s">
        <v>52</v>
      </c>
      <c r="T77" s="79" t="s">
        <v>271</v>
      </c>
      <c r="U77" s="79" t="s">
        <v>272</v>
      </c>
      <c r="V77" s="30" t="s">
        <v>52</v>
      </c>
      <c r="W77" s="30"/>
      <c r="X77" s="30" t="s">
        <v>49</v>
      </c>
      <c r="Y77" s="30" t="s">
        <v>49</v>
      </c>
      <c r="Z77" s="30">
        <v>215</v>
      </c>
      <c r="AA77" s="30">
        <v>23</v>
      </c>
      <c r="AB77" s="32" t="s">
        <v>247</v>
      </c>
      <c r="AD77" s="67"/>
    </row>
    <row r="78" spans="1:30" s="76" customFormat="1" ht="141.75" x14ac:dyDescent="0.25">
      <c r="A78" s="32">
        <v>50</v>
      </c>
      <c r="B78" s="32" t="s">
        <v>85</v>
      </c>
      <c r="C78" s="32" t="s">
        <v>86</v>
      </c>
      <c r="D78" s="32" t="s">
        <v>273</v>
      </c>
      <c r="E78" s="1">
        <v>2023</v>
      </c>
      <c r="F78" s="1">
        <v>2025</v>
      </c>
      <c r="G78" s="33">
        <v>134868.76</v>
      </c>
      <c r="H78" s="33">
        <v>115815.12063</v>
      </c>
      <c r="I78" s="33">
        <v>25000</v>
      </c>
      <c r="J78" s="33">
        <v>19053.639370000001</v>
      </c>
      <c r="K78" s="33">
        <v>5946.3606299999992</v>
      </c>
      <c r="L78" s="33">
        <f t="shared" si="10"/>
        <v>80000</v>
      </c>
      <c r="M78" s="33">
        <v>80000</v>
      </c>
      <c r="N78" s="33">
        <v>0</v>
      </c>
      <c r="O78" s="33">
        <v>0</v>
      </c>
      <c r="P78" s="65" t="s">
        <v>52</v>
      </c>
      <c r="Q78" s="57" t="s">
        <v>43</v>
      </c>
      <c r="R78" s="37" t="s">
        <v>725</v>
      </c>
      <c r="S78" s="30" t="s">
        <v>19</v>
      </c>
      <c r="T78" s="79" t="s">
        <v>274</v>
      </c>
      <c r="U78" s="79" t="s">
        <v>275</v>
      </c>
      <c r="V78" s="30" t="s">
        <v>52</v>
      </c>
      <c r="W78" s="30"/>
      <c r="X78" s="30" t="s">
        <v>49</v>
      </c>
      <c r="Y78" s="30" t="s">
        <v>49</v>
      </c>
      <c r="Z78" s="30">
        <v>80</v>
      </c>
      <c r="AA78" s="30">
        <v>0</v>
      </c>
      <c r="AB78" s="32" t="s">
        <v>276</v>
      </c>
      <c r="AD78" s="67"/>
    </row>
    <row r="79" spans="1:30" s="76" customFormat="1" ht="162" x14ac:dyDescent="0.25">
      <c r="A79" s="32">
        <v>51</v>
      </c>
      <c r="B79" s="32" t="s">
        <v>85</v>
      </c>
      <c r="C79" s="32" t="s">
        <v>86</v>
      </c>
      <c r="D79" s="32" t="s">
        <v>277</v>
      </c>
      <c r="E79" s="1">
        <v>2023</v>
      </c>
      <c r="F79" s="1">
        <v>2025</v>
      </c>
      <c r="G79" s="33">
        <v>546321.80299999996</v>
      </c>
      <c r="H79" s="33">
        <v>536136.66678999993</v>
      </c>
      <c r="I79" s="33">
        <v>50000</v>
      </c>
      <c r="J79" s="33">
        <v>10185.136210000001</v>
      </c>
      <c r="K79" s="33">
        <v>39814.863790000003</v>
      </c>
      <c r="L79" s="33">
        <f t="shared" si="10"/>
        <v>150000</v>
      </c>
      <c r="M79" s="33">
        <v>150000</v>
      </c>
      <c r="N79" s="33">
        <v>0</v>
      </c>
      <c r="O79" s="33">
        <v>0</v>
      </c>
      <c r="P79" s="65" t="s">
        <v>52</v>
      </c>
      <c r="Q79" s="57" t="s">
        <v>43</v>
      </c>
      <c r="R79" s="37" t="s">
        <v>725</v>
      </c>
      <c r="S79" s="30" t="s">
        <v>19</v>
      </c>
      <c r="T79" s="79" t="s">
        <v>278</v>
      </c>
      <c r="U79" s="79" t="s">
        <v>279</v>
      </c>
      <c r="V79" s="30" t="s">
        <v>52</v>
      </c>
      <c r="W79" s="30"/>
      <c r="X79" s="30" t="s">
        <v>49</v>
      </c>
      <c r="Y79" s="30" t="s">
        <v>49</v>
      </c>
      <c r="Z79" s="30">
        <v>445</v>
      </c>
      <c r="AA79" s="30">
        <v>45</v>
      </c>
      <c r="AB79" s="32" t="s">
        <v>280</v>
      </c>
      <c r="AD79" s="67"/>
    </row>
    <row r="80" spans="1:30" s="76" customFormat="1" ht="141.75" x14ac:dyDescent="0.25">
      <c r="A80" s="32">
        <v>52</v>
      </c>
      <c r="B80" s="32" t="s">
        <v>85</v>
      </c>
      <c r="C80" s="32" t="s">
        <v>86</v>
      </c>
      <c r="D80" s="32" t="s">
        <v>281</v>
      </c>
      <c r="E80" s="1">
        <v>2023</v>
      </c>
      <c r="F80" s="1">
        <v>2025</v>
      </c>
      <c r="G80" s="33">
        <v>35259.839999999997</v>
      </c>
      <c r="H80" s="33">
        <v>26799.839999999997</v>
      </c>
      <c r="I80" s="33">
        <v>11000</v>
      </c>
      <c r="J80" s="33">
        <v>8460</v>
      </c>
      <c r="K80" s="33">
        <v>2540</v>
      </c>
      <c r="L80" s="33">
        <f t="shared" si="10"/>
        <v>26699.84</v>
      </c>
      <c r="M80" s="33">
        <v>26699.84</v>
      </c>
      <c r="N80" s="33">
        <v>0</v>
      </c>
      <c r="O80" s="33">
        <v>0</v>
      </c>
      <c r="P80" s="65" t="s">
        <v>52</v>
      </c>
      <c r="Q80" s="57" t="s">
        <v>43</v>
      </c>
      <c r="R80" s="37" t="s">
        <v>725</v>
      </c>
      <c r="S80" s="30" t="s">
        <v>19</v>
      </c>
      <c r="T80" s="79" t="s">
        <v>282</v>
      </c>
      <c r="U80" s="79" t="s">
        <v>283</v>
      </c>
      <c r="V80" s="30" t="s">
        <v>52</v>
      </c>
      <c r="W80" s="30"/>
      <c r="X80" s="30" t="s">
        <v>49</v>
      </c>
      <c r="Y80" s="30" t="s">
        <v>49</v>
      </c>
      <c r="Z80" s="30">
        <v>327</v>
      </c>
      <c r="AA80" s="30">
        <v>0</v>
      </c>
      <c r="AB80" s="32" t="s">
        <v>284</v>
      </c>
      <c r="AD80" s="67"/>
    </row>
    <row r="81" spans="1:30" s="76" customFormat="1" ht="202.5" x14ac:dyDescent="0.25">
      <c r="A81" s="32">
        <v>53</v>
      </c>
      <c r="B81" s="32" t="s">
        <v>85</v>
      </c>
      <c r="C81" s="32" t="s">
        <v>86</v>
      </c>
      <c r="D81" s="32" t="s">
        <v>285</v>
      </c>
      <c r="E81" s="1">
        <v>2023</v>
      </c>
      <c r="F81" s="1">
        <v>2025</v>
      </c>
      <c r="G81" s="33">
        <v>192920.821</v>
      </c>
      <c r="H81" s="33">
        <v>160661.97430999999</v>
      </c>
      <c r="I81" s="33">
        <v>45000</v>
      </c>
      <c r="J81" s="33">
        <v>32258.846689999998</v>
      </c>
      <c r="K81" s="33">
        <v>12741.153310000002</v>
      </c>
      <c r="L81" s="33">
        <f t="shared" si="10"/>
        <v>120000</v>
      </c>
      <c r="M81" s="33">
        <v>120000</v>
      </c>
      <c r="N81" s="33">
        <v>0</v>
      </c>
      <c r="O81" s="33">
        <v>0</v>
      </c>
      <c r="P81" s="65" t="s">
        <v>52</v>
      </c>
      <c r="Q81" s="57" t="s">
        <v>43</v>
      </c>
      <c r="R81" s="37" t="s">
        <v>725</v>
      </c>
      <c r="S81" s="30" t="s">
        <v>19</v>
      </c>
      <c r="T81" s="79" t="s">
        <v>286</v>
      </c>
      <c r="U81" s="79" t="s">
        <v>287</v>
      </c>
      <c r="V81" s="30" t="s">
        <v>52</v>
      </c>
      <c r="W81" s="30"/>
      <c r="X81" s="30" t="s">
        <v>49</v>
      </c>
      <c r="Y81" s="30" t="s">
        <v>49</v>
      </c>
      <c r="Z81" s="30">
        <v>300</v>
      </c>
      <c r="AA81" s="30">
        <v>0</v>
      </c>
      <c r="AB81" s="32" t="s">
        <v>288</v>
      </c>
      <c r="AD81" s="67"/>
    </row>
    <row r="82" spans="1:30" s="76" customFormat="1" ht="121.5" x14ac:dyDescent="0.25">
      <c r="A82" s="32">
        <v>54</v>
      </c>
      <c r="B82" s="32" t="s">
        <v>85</v>
      </c>
      <c r="C82" s="32" t="s">
        <v>86</v>
      </c>
      <c r="D82" s="32" t="s">
        <v>289</v>
      </c>
      <c r="E82" s="1">
        <v>2023</v>
      </c>
      <c r="F82" s="1">
        <v>2025</v>
      </c>
      <c r="G82" s="33">
        <v>78661.981</v>
      </c>
      <c r="H82" s="33">
        <v>77195.373390000008</v>
      </c>
      <c r="I82" s="33">
        <v>3000</v>
      </c>
      <c r="J82" s="33">
        <v>343.78361000000001</v>
      </c>
      <c r="K82" s="33">
        <v>2656.21639</v>
      </c>
      <c r="L82" s="33">
        <f t="shared" si="10"/>
        <v>77095.373000000007</v>
      </c>
      <c r="M82" s="33">
        <v>77095.373000000007</v>
      </c>
      <c r="N82" s="33">
        <v>0</v>
      </c>
      <c r="O82" s="33">
        <v>0</v>
      </c>
      <c r="P82" s="65" t="s">
        <v>52</v>
      </c>
      <c r="Q82" s="57" t="s">
        <v>43</v>
      </c>
      <c r="R82" s="37" t="s">
        <v>725</v>
      </c>
      <c r="S82" s="30" t="s">
        <v>19</v>
      </c>
      <c r="T82" s="79" t="s">
        <v>290</v>
      </c>
      <c r="U82" s="79" t="s">
        <v>291</v>
      </c>
      <c r="V82" s="30" t="s">
        <v>52</v>
      </c>
      <c r="W82" s="30"/>
      <c r="X82" s="30" t="s">
        <v>49</v>
      </c>
      <c r="Y82" s="30" t="s">
        <v>49</v>
      </c>
      <c r="Z82" s="30">
        <v>240</v>
      </c>
      <c r="AA82" s="30">
        <v>0</v>
      </c>
      <c r="AB82" s="32" t="s">
        <v>292</v>
      </c>
      <c r="AD82" s="67"/>
    </row>
    <row r="83" spans="1:30" s="76" customFormat="1" ht="162" x14ac:dyDescent="0.25">
      <c r="A83" s="32">
        <v>55</v>
      </c>
      <c r="B83" s="32" t="s">
        <v>85</v>
      </c>
      <c r="C83" s="32" t="s">
        <v>86</v>
      </c>
      <c r="D83" s="32" t="s">
        <v>293</v>
      </c>
      <c r="E83" s="1">
        <v>2023</v>
      </c>
      <c r="F83" s="1">
        <v>2025</v>
      </c>
      <c r="G83" s="33">
        <v>172893.01</v>
      </c>
      <c r="H83" s="33">
        <v>156394.61069999999</v>
      </c>
      <c r="I83" s="33">
        <v>45000</v>
      </c>
      <c r="J83" s="33">
        <v>14399.6553</v>
      </c>
      <c r="K83" s="33">
        <v>30600.344700000001</v>
      </c>
      <c r="L83" s="33">
        <f t="shared" si="10"/>
        <v>119000</v>
      </c>
      <c r="M83" s="33">
        <v>119000</v>
      </c>
      <c r="N83" s="33">
        <v>0</v>
      </c>
      <c r="O83" s="33">
        <v>0</v>
      </c>
      <c r="P83" s="65" t="s">
        <v>52</v>
      </c>
      <c r="Q83" s="57" t="s">
        <v>43</v>
      </c>
      <c r="R83" s="37" t="s">
        <v>725</v>
      </c>
      <c r="S83" s="30" t="s">
        <v>52</v>
      </c>
      <c r="T83" s="79" t="s">
        <v>294</v>
      </c>
      <c r="U83" s="79" t="s">
        <v>295</v>
      </c>
      <c r="V83" s="30" t="s">
        <v>52</v>
      </c>
      <c r="W83" s="30"/>
      <c r="X83" s="30" t="s">
        <v>49</v>
      </c>
      <c r="Y83" s="30" t="s">
        <v>49</v>
      </c>
      <c r="Z83" s="30">
        <v>270</v>
      </c>
      <c r="AA83" s="30">
        <v>31</v>
      </c>
      <c r="AB83" s="32" t="s">
        <v>296</v>
      </c>
      <c r="AD83" s="67"/>
    </row>
    <row r="84" spans="1:30" s="76" customFormat="1" ht="182.25" x14ac:dyDescent="0.25">
      <c r="A84" s="32">
        <v>56</v>
      </c>
      <c r="B84" s="32" t="s">
        <v>85</v>
      </c>
      <c r="C84" s="32" t="s">
        <v>86</v>
      </c>
      <c r="D84" s="32" t="s">
        <v>297</v>
      </c>
      <c r="E84" s="1">
        <v>2023</v>
      </c>
      <c r="F84" s="1">
        <v>2025</v>
      </c>
      <c r="G84" s="33">
        <v>39758.722000000002</v>
      </c>
      <c r="H84" s="33">
        <v>39454.487809999999</v>
      </c>
      <c r="I84" s="33">
        <v>2000</v>
      </c>
      <c r="J84" s="33">
        <v>4.2341899999999999</v>
      </c>
      <c r="K84" s="33">
        <v>1995.7658100000001</v>
      </c>
      <c r="L84" s="33">
        <f t="shared" si="10"/>
        <v>39354.487999999998</v>
      </c>
      <c r="M84" s="33">
        <v>39354.487999999998</v>
      </c>
      <c r="N84" s="33">
        <v>0</v>
      </c>
      <c r="O84" s="33">
        <v>0</v>
      </c>
      <c r="P84" s="65" t="s">
        <v>52</v>
      </c>
      <c r="Q84" s="57" t="s">
        <v>43</v>
      </c>
      <c r="R84" s="37" t="s">
        <v>725</v>
      </c>
      <c r="S84" s="30" t="s">
        <v>52</v>
      </c>
      <c r="T84" s="79" t="s">
        <v>298</v>
      </c>
      <c r="U84" s="79" t="s">
        <v>299</v>
      </c>
      <c r="V84" s="30" t="s">
        <v>52</v>
      </c>
      <c r="W84" s="30"/>
      <c r="X84" s="30" t="s">
        <v>49</v>
      </c>
      <c r="Y84" s="30" t="s">
        <v>49</v>
      </c>
      <c r="Z84" s="30">
        <v>3200</v>
      </c>
      <c r="AA84" s="30">
        <v>95</v>
      </c>
      <c r="AB84" s="32" t="s">
        <v>300</v>
      </c>
      <c r="AD84" s="67"/>
    </row>
    <row r="85" spans="1:30" s="76" customFormat="1" ht="162" x14ac:dyDescent="0.25">
      <c r="A85" s="32">
        <v>57</v>
      </c>
      <c r="B85" s="32" t="s">
        <v>85</v>
      </c>
      <c r="C85" s="32" t="s">
        <v>86</v>
      </c>
      <c r="D85" s="32" t="s">
        <v>301</v>
      </c>
      <c r="E85" s="1">
        <v>2023</v>
      </c>
      <c r="F85" s="1">
        <v>2025</v>
      </c>
      <c r="G85" s="33">
        <v>24470.475999999999</v>
      </c>
      <c r="H85" s="33">
        <v>17164.183829999998</v>
      </c>
      <c r="I85" s="33">
        <v>9000</v>
      </c>
      <c r="J85" s="33">
        <v>4634.5801700000002</v>
      </c>
      <c r="K85" s="33">
        <v>4365.4198299999998</v>
      </c>
      <c r="L85" s="33">
        <f t="shared" si="10"/>
        <v>17064.184000000001</v>
      </c>
      <c r="M85" s="33">
        <v>17064.184000000001</v>
      </c>
      <c r="N85" s="33">
        <v>0</v>
      </c>
      <c r="O85" s="33">
        <v>0</v>
      </c>
      <c r="P85" s="65" t="s">
        <v>52</v>
      </c>
      <c r="Q85" s="57" t="s">
        <v>43</v>
      </c>
      <c r="R85" s="37" t="s">
        <v>725</v>
      </c>
      <c r="S85" s="30" t="s">
        <v>49</v>
      </c>
      <c r="T85" s="79" t="s">
        <v>302</v>
      </c>
      <c r="U85" s="79" t="s">
        <v>303</v>
      </c>
      <c r="V85" s="30" t="s">
        <v>52</v>
      </c>
      <c r="W85" s="30"/>
      <c r="X85" s="30" t="s">
        <v>49</v>
      </c>
      <c r="Y85" s="30" t="s">
        <v>49</v>
      </c>
      <c r="Z85" s="30">
        <v>770</v>
      </c>
      <c r="AA85" s="30">
        <v>125</v>
      </c>
      <c r="AB85" s="32" t="s">
        <v>304</v>
      </c>
      <c r="AD85" s="67"/>
    </row>
    <row r="86" spans="1:30" s="76" customFormat="1" ht="141.75" x14ac:dyDescent="0.25">
      <c r="A86" s="32">
        <v>58</v>
      </c>
      <c r="B86" s="32" t="s">
        <v>85</v>
      </c>
      <c r="C86" s="32" t="s">
        <v>86</v>
      </c>
      <c r="D86" s="32" t="s">
        <v>305</v>
      </c>
      <c r="E86" s="1">
        <v>2023</v>
      </c>
      <c r="F86" s="1">
        <v>2025</v>
      </c>
      <c r="G86" s="33">
        <v>13281.882</v>
      </c>
      <c r="H86" s="33">
        <v>4319.6434100000006</v>
      </c>
      <c r="I86" s="33">
        <v>11000</v>
      </c>
      <c r="J86" s="33">
        <v>8330.49359</v>
      </c>
      <c r="K86" s="33">
        <v>2669.50641</v>
      </c>
      <c r="L86" s="33">
        <f t="shared" si="10"/>
        <v>4219.643</v>
      </c>
      <c r="M86" s="33">
        <v>4219.643</v>
      </c>
      <c r="N86" s="33">
        <v>0</v>
      </c>
      <c r="O86" s="33">
        <v>0</v>
      </c>
      <c r="P86" s="65" t="s">
        <v>52</v>
      </c>
      <c r="Q86" s="57" t="s">
        <v>43</v>
      </c>
      <c r="R86" s="37" t="s">
        <v>724</v>
      </c>
      <c r="S86" s="30" t="s">
        <v>49</v>
      </c>
      <c r="T86" s="79"/>
      <c r="U86" s="79" t="s">
        <v>306</v>
      </c>
      <c r="V86" s="30" t="s">
        <v>52</v>
      </c>
      <c r="W86" s="30"/>
      <c r="X86" s="30" t="s">
        <v>49</v>
      </c>
      <c r="Y86" s="30" t="s">
        <v>49</v>
      </c>
      <c r="Z86" s="30">
        <v>316</v>
      </c>
      <c r="AA86" s="30">
        <v>0</v>
      </c>
      <c r="AB86" s="32" t="s">
        <v>307</v>
      </c>
      <c r="AD86" s="67"/>
    </row>
    <row r="87" spans="1:30" s="76" customFormat="1" ht="141.75" x14ac:dyDescent="0.25">
      <c r="A87" s="32">
        <v>59</v>
      </c>
      <c r="B87" s="32" t="s">
        <v>85</v>
      </c>
      <c r="C87" s="32" t="s">
        <v>86</v>
      </c>
      <c r="D87" s="32" t="s">
        <v>308</v>
      </c>
      <c r="E87" s="1">
        <v>2023</v>
      </c>
      <c r="F87" s="1">
        <v>2025</v>
      </c>
      <c r="G87" s="33">
        <v>31742.149000000001</v>
      </c>
      <c r="H87" s="33">
        <v>23603.90107</v>
      </c>
      <c r="I87" s="33">
        <v>12000</v>
      </c>
      <c r="J87" s="33">
        <v>8138.2479300000005</v>
      </c>
      <c r="K87" s="33">
        <v>3861.7520699999995</v>
      </c>
      <c r="L87" s="33">
        <f t="shared" si="10"/>
        <v>23503.901000000002</v>
      </c>
      <c r="M87" s="33">
        <v>23503.901000000002</v>
      </c>
      <c r="N87" s="33">
        <v>0</v>
      </c>
      <c r="O87" s="33">
        <v>0</v>
      </c>
      <c r="P87" s="65" t="s">
        <v>52</v>
      </c>
      <c r="Q87" s="57" t="s">
        <v>43</v>
      </c>
      <c r="R87" s="37" t="s">
        <v>724</v>
      </c>
      <c r="S87" s="30" t="s">
        <v>49</v>
      </c>
      <c r="T87" s="79"/>
      <c r="U87" s="79" t="s">
        <v>309</v>
      </c>
      <c r="V87" s="30" t="s">
        <v>52</v>
      </c>
      <c r="W87" s="30"/>
      <c r="X87" s="30" t="s">
        <v>49</v>
      </c>
      <c r="Y87" s="30" t="s">
        <v>49</v>
      </c>
      <c r="Z87" s="30">
        <v>160</v>
      </c>
      <c r="AA87" s="30">
        <v>25</v>
      </c>
      <c r="AB87" s="32" t="s">
        <v>310</v>
      </c>
      <c r="AD87" s="67"/>
    </row>
    <row r="88" spans="1:30" s="76" customFormat="1" ht="202.5" x14ac:dyDescent="0.25">
      <c r="A88" s="32">
        <v>60</v>
      </c>
      <c r="B88" s="32" t="s">
        <v>85</v>
      </c>
      <c r="C88" s="32" t="s">
        <v>86</v>
      </c>
      <c r="D88" s="32" t="s">
        <v>311</v>
      </c>
      <c r="E88" s="1">
        <v>2023</v>
      </c>
      <c r="F88" s="1">
        <v>2025</v>
      </c>
      <c r="G88" s="33">
        <v>14919.045</v>
      </c>
      <c r="H88" s="33">
        <v>14911.687260000001</v>
      </c>
      <c r="I88" s="33">
        <v>4000</v>
      </c>
      <c r="J88" s="33">
        <v>7.3577399999999997</v>
      </c>
      <c r="K88" s="33">
        <v>3992.6422600000001</v>
      </c>
      <c r="L88" s="33">
        <f t="shared" si="10"/>
        <v>14811.687</v>
      </c>
      <c r="M88" s="33">
        <v>14811.687</v>
      </c>
      <c r="N88" s="33">
        <v>0</v>
      </c>
      <c r="O88" s="33">
        <v>0</v>
      </c>
      <c r="P88" s="65" t="s">
        <v>52</v>
      </c>
      <c r="Q88" s="57" t="s">
        <v>43</v>
      </c>
      <c r="R88" s="37" t="s">
        <v>724</v>
      </c>
      <c r="S88" s="30" t="s">
        <v>49</v>
      </c>
      <c r="T88" s="79"/>
      <c r="U88" s="79" t="s">
        <v>312</v>
      </c>
      <c r="V88" s="30" t="s">
        <v>52</v>
      </c>
      <c r="W88" s="30"/>
      <c r="X88" s="30" t="s">
        <v>49</v>
      </c>
      <c r="Y88" s="30" t="s">
        <v>49</v>
      </c>
      <c r="Z88" s="30">
        <v>250</v>
      </c>
      <c r="AA88" s="30">
        <v>30</v>
      </c>
      <c r="AB88" s="32" t="s">
        <v>313</v>
      </c>
      <c r="AD88" s="67"/>
    </row>
    <row r="89" spans="1:30" s="76" customFormat="1" ht="182.25" x14ac:dyDescent="0.25">
      <c r="A89" s="32">
        <v>61</v>
      </c>
      <c r="B89" s="32" t="s">
        <v>85</v>
      </c>
      <c r="C89" s="32" t="s">
        <v>86</v>
      </c>
      <c r="D89" s="32" t="s">
        <v>314</v>
      </c>
      <c r="E89" s="1">
        <v>2023</v>
      </c>
      <c r="F89" s="1">
        <v>2025</v>
      </c>
      <c r="G89" s="33">
        <v>28575.475999999999</v>
      </c>
      <c r="H89" s="33">
        <v>16575.475999999999</v>
      </c>
      <c r="I89" s="33">
        <v>12000</v>
      </c>
      <c r="J89" s="33">
        <v>12000</v>
      </c>
      <c r="K89" s="33">
        <v>0</v>
      </c>
      <c r="L89" s="33">
        <f t="shared" si="10"/>
        <v>16475.475999999999</v>
      </c>
      <c r="M89" s="33">
        <v>16475.475999999999</v>
      </c>
      <c r="N89" s="33">
        <v>0</v>
      </c>
      <c r="O89" s="33">
        <v>0</v>
      </c>
      <c r="P89" s="65" t="s">
        <v>52</v>
      </c>
      <c r="Q89" s="57" t="s">
        <v>43</v>
      </c>
      <c r="R89" s="37" t="s">
        <v>724</v>
      </c>
      <c r="S89" s="30" t="s">
        <v>49</v>
      </c>
      <c r="T89" s="79"/>
      <c r="U89" s="79" t="s">
        <v>315</v>
      </c>
      <c r="V89" s="30" t="s">
        <v>52</v>
      </c>
      <c r="W89" s="30"/>
      <c r="X89" s="30" t="s">
        <v>49</v>
      </c>
      <c r="Y89" s="30" t="s">
        <v>49</v>
      </c>
      <c r="Z89" s="30">
        <v>500</v>
      </c>
      <c r="AA89" s="30">
        <v>0</v>
      </c>
      <c r="AB89" s="32" t="s">
        <v>316</v>
      </c>
      <c r="AD89" s="67"/>
    </row>
    <row r="90" spans="1:30" s="76" customFormat="1" ht="182.25" x14ac:dyDescent="0.25">
      <c r="A90" s="32">
        <v>62</v>
      </c>
      <c r="B90" s="32" t="s">
        <v>85</v>
      </c>
      <c r="C90" s="32" t="s">
        <v>86</v>
      </c>
      <c r="D90" s="32" t="s">
        <v>317</v>
      </c>
      <c r="E90" s="1">
        <v>2023</v>
      </c>
      <c r="F90" s="1">
        <v>2025</v>
      </c>
      <c r="G90" s="33">
        <v>29442.691999999999</v>
      </c>
      <c r="H90" s="33">
        <v>17442.691999999999</v>
      </c>
      <c r="I90" s="33">
        <v>12000</v>
      </c>
      <c r="J90" s="33">
        <v>12000</v>
      </c>
      <c r="K90" s="33">
        <v>0</v>
      </c>
      <c r="L90" s="33">
        <f t="shared" si="10"/>
        <v>17342.691999999999</v>
      </c>
      <c r="M90" s="33">
        <v>17342.691999999999</v>
      </c>
      <c r="N90" s="33">
        <v>0</v>
      </c>
      <c r="O90" s="33">
        <v>0</v>
      </c>
      <c r="P90" s="65" t="s">
        <v>52</v>
      </c>
      <c r="Q90" s="57" t="s">
        <v>43</v>
      </c>
      <c r="R90" s="37" t="s">
        <v>724</v>
      </c>
      <c r="S90" s="30" t="s">
        <v>49</v>
      </c>
      <c r="T90" s="79"/>
      <c r="U90" s="79" t="s">
        <v>318</v>
      </c>
      <c r="V90" s="30" t="s">
        <v>52</v>
      </c>
      <c r="W90" s="30"/>
      <c r="X90" s="30" t="s">
        <v>49</v>
      </c>
      <c r="Y90" s="30" t="s">
        <v>49</v>
      </c>
      <c r="Z90" s="30">
        <v>500</v>
      </c>
      <c r="AA90" s="30">
        <v>0</v>
      </c>
      <c r="AB90" s="32" t="s">
        <v>319</v>
      </c>
      <c r="AD90" s="67"/>
    </row>
    <row r="91" spans="1:30" s="76" customFormat="1" ht="141.75" x14ac:dyDescent="0.25">
      <c r="A91" s="32">
        <v>63</v>
      </c>
      <c r="B91" s="32" t="s">
        <v>85</v>
      </c>
      <c r="C91" s="32" t="s">
        <v>86</v>
      </c>
      <c r="D91" s="32" t="s">
        <v>320</v>
      </c>
      <c r="E91" s="1">
        <v>2023</v>
      </c>
      <c r="F91" s="1">
        <v>2025</v>
      </c>
      <c r="G91" s="33">
        <v>24955.531999999999</v>
      </c>
      <c r="H91" s="33">
        <v>12357.758169999999</v>
      </c>
      <c r="I91" s="33">
        <v>13000</v>
      </c>
      <c r="J91" s="33">
        <v>12597.77383</v>
      </c>
      <c r="K91" s="33">
        <v>402.22616999999991</v>
      </c>
      <c r="L91" s="33">
        <f t="shared" si="10"/>
        <v>12257.758</v>
      </c>
      <c r="M91" s="33">
        <v>12257.758</v>
      </c>
      <c r="N91" s="33">
        <v>0</v>
      </c>
      <c r="O91" s="33">
        <v>0</v>
      </c>
      <c r="P91" s="65" t="s">
        <v>52</v>
      </c>
      <c r="Q91" s="57" t="s">
        <v>43</v>
      </c>
      <c r="R91" s="37" t="s">
        <v>724</v>
      </c>
      <c r="S91" s="30" t="s">
        <v>49</v>
      </c>
      <c r="T91" s="79"/>
      <c r="U91" s="79" t="s">
        <v>321</v>
      </c>
      <c r="V91" s="30" t="s">
        <v>52</v>
      </c>
      <c r="W91" s="30"/>
      <c r="X91" s="30" t="s">
        <v>49</v>
      </c>
      <c r="Y91" s="30" t="s">
        <v>49</v>
      </c>
      <c r="Z91" s="30">
        <v>400</v>
      </c>
      <c r="AA91" s="30">
        <v>20</v>
      </c>
      <c r="AB91" s="32" t="s">
        <v>322</v>
      </c>
      <c r="AD91" s="67"/>
    </row>
    <row r="92" spans="1:30" s="76" customFormat="1" ht="141.75" x14ac:dyDescent="0.25">
      <c r="A92" s="32">
        <v>64</v>
      </c>
      <c r="B92" s="32" t="s">
        <v>85</v>
      </c>
      <c r="C92" s="32" t="s">
        <v>86</v>
      </c>
      <c r="D92" s="32" t="s">
        <v>323</v>
      </c>
      <c r="E92" s="1">
        <v>2023</v>
      </c>
      <c r="F92" s="1">
        <v>2025</v>
      </c>
      <c r="G92" s="33">
        <v>6461.6859999999997</v>
      </c>
      <c r="H92" s="33">
        <v>6356.3185399999993</v>
      </c>
      <c r="I92" s="33">
        <v>3000</v>
      </c>
      <c r="J92" s="33">
        <v>0.37146000000000001</v>
      </c>
      <c r="K92" s="33">
        <v>2999.6285400000002</v>
      </c>
      <c r="L92" s="33">
        <f t="shared" si="10"/>
        <v>16624.974999999999</v>
      </c>
      <c r="M92" s="33">
        <v>16624.974999999999</v>
      </c>
      <c r="N92" s="33">
        <v>0</v>
      </c>
      <c r="O92" s="33">
        <v>0</v>
      </c>
      <c r="P92" s="65" t="s">
        <v>52</v>
      </c>
      <c r="Q92" s="57" t="s">
        <v>43</v>
      </c>
      <c r="R92" s="37" t="s">
        <v>724</v>
      </c>
      <c r="S92" s="30" t="s">
        <v>49</v>
      </c>
      <c r="T92" s="79" t="s">
        <v>324</v>
      </c>
      <c r="U92" s="79" t="s">
        <v>325</v>
      </c>
      <c r="V92" s="30" t="s">
        <v>52</v>
      </c>
      <c r="W92" s="30"/>
      <c r="X92" s="30" t="s">
        <v>49</v>
      </c>
      <c r="Y92" s="30" t="s">
        <v>324</v>
      </c>
      <c r="Z92" s="30">
        <v>220</v>
      </c>
      <c r="AA92" s="30">
        <v>22</v>
      </c>
      <c r="AB92" s="32" t="s">
        <v>326</v>
      </c>
      <c r="AD92" s="67"/>
    </row>
    <row r="93" spans="1:30" s="76" customFormat="1" ht="141.75" x14ac:dyDescent="0.25">
      <c r="A93" s="32">
        <v>65</v>
      </c>
      <c r="B93" s="32" t="s">
        <v>85</v>
      </c>
      <c r="C93" s="32" t="s">
        <v>86</v>
      </c>
      <c r="D93" s="32" t="s">
        <v>327</v>
      </c>
      <c r="E93" s="1">
        <v>2023</v>
      </c>
      <c r="F93" s="1">
        <v>2025</v>
      </c>
      <c r="G93" s="33">
        <v>41452.894999999997</v>
      </c>
      <c r="H93" s="33">
        <v>33073.294439999998</v>
      </c>
      <c r="I93" s="33">
        <v>17000</v>
      </c>
      <c r="J93" s="33">
        <v>8379.6005600000008</v>
      </c>
      <c r="K93" s="33">
        <v>8620.3994399999992</v>
      </c>
      <c r="L93" s="33">
        <f t="shared" si="10"/>
        <v>32973.294000000002</v>
      </c>
      <c r="M93" s="33">
        <v>32973.294000000002</v>
      </c>
      <c r="N93" s="33">
        <v>0</v>
      </c>
      <c r="O93" s="33">
        <v>0</v>
      </c>
      <c r="P93" s="65" t="s">
        <v>52</v>
      </c>
      <c r="Q93" s="57" t="s">
        <v>43</v>
      </c>
      <c r="R93" s="37" t="s">
        <v>724</v>
      </c>
      <c r="S93" s="30" t="s">
        <v>49</v>
      </c>
      <c r="T93" s="79"/>
      <c r="U93" s="79" t="s">
        <v>328</v>
      </c>
      <c r="V93" s="30" t="s">
        <v>52</v>
      </c>
      <c r="W93" s="30"/>
      <c r="X93" s="30" t="s">
        <v>49</v>
      </c>
      <c r="Y93" s="30" t="s">
        <v>49</v>
      </c>
      <c r="Z93" s="30">
        <v>400</v>
      </c>
      <c r="AA93" s="30">
        <v>2</v>
      </c>
      <c r="AB93" s="32" t="s">
        <v>329</v>
      </c>
      <c r="AD93" s="67"/>
    </row>
    <row r="94" spans="1:30" s="76" customFormat="1" ht="182.25" x14ac:dyDescent="0.25">
      <c r="A94" s="32">
        <v>66</v>
      </c>
      <c r="B94" s="32" t="s">
        <v>85</v>
      </c>
      <c r="C94" s="32" t="s">
        <v>86</v>
      </c>
      <c r="D94" s="32" t="s">
        <v>330</v>
      </c>
      <c r="E94" s="1">
        <v>2023</v>
      </c>
      <c r="F94" s="1">
        <v>2025</v>
      </c>
      <c r="G94" s="33">
        <v>26993.892</v>
      </c>
      <c r="H94" s="33">
        <v>22529.526440000001</v>
      </c>
      <c r="I94" s="33">
        <v>7000</v>
      </c>
      <c r="J94" s="33">
        <v>4464.3655600000002</v>
      </c>
      <c r="K94" s="33">
        <v>2535.6344399999998</v>
      </c>
      <c r="L94" s="33">
        <f t="shared" ref="L94:L101" si="11">M94+N94+O94</f>
        <v>22429.526000000002</v>
      </c>
      <c r="M94" s="33">
        <v>22429.526000000002</v>
      </c>
      <c r="N94" s="33">
        <v>0</v>
      </c>
      <c r="O94" s="33">
        <v>0</v>
      </c>
      <c r="P94" s="65" t="s">
        <v>52</v>
      </c>
      <c r="Q94" s="57" t="s">
        <v>43</v>
      </c>
      <c r="R94" s="37" t="s">
        <v>724</v>
      </c>
      <c r="S94" s="30" t="s">
        <v>49</v>
      </c>
      <c r="T94" s="79"/>
      <c r="U94" s="79" t="s">
        <v>331</v>
      </c>
      <c r="V94" s="30" t="s">
        <v>52</v>
      </c>
      <c r="W94" s="30"/>
      <c r="X94" s="30" t="s">
        <v>49</v>
      </c>
      <c r="Y94" s="30" t="s">
        <v>49</v>
      </c>
      <c r="Z94" s="30">
        <v>235</v>
      </c>
      <c r="AA94" s="30">
        <v>1</v>
      </c>
      <c r="AB94" s="32" t="s">
        <v>332</v>
      </c>
      <c r="AD94" s="67"/>
    </row>
    <row r="95" spans="1:30" s="76" customFormat="1" ht="182.25" x14ac:dyDescent="0.25">
      <c r="A95" s="32">
        <v>67</v>
      </c>
      <c r="B95" s="32" t="s">
        <v>85</v>
      </c>
      <c r="C95" s="32" t="s">
        <v>86</v>
      </c>
      <c r="D95" s="32" t="s">
        <v>333</v>
      </c>
      <c r="E95" s="1">
        <v>2023</v>
      </c>
      <c r="F95" s="1">
        <v>2025</v>
      </c>
      <c r="G95" s="33">
        <v>23196.087</v>
      </c>
      <c r="H95" s="33">
        <v>15910.203700000002</v>
      </c>
      <c r="I95" s="33">
        <v>10000</v>
      </c>
      <c r="J95" s="33">
        <v>5759.9684999999999</v>
      </c>
      <c r="K95" s="33">
        <v>4240.0315000000001</v>
      </c>
      <c r="L95" s="33">
        <f t="shared" si="11"/>
        <v>15810.204</v>
      </c>
      <c r="M95" s="33">
        <v>15810.204</v>
      </c>
      <c r="N95" s="33">
        <v>0</v>
      </c>
      <c r="O95" s="33">
        <v>0</v>
      </c>
      <c r="P95" s="65" t="s">
        <v>52</v>
      </c>
      <c r="Q95" s="57" t="s">
        <v>43</v>
      </c>
      <c r="R95" s="37" t="s">
        <v>724</v>
      </c>
      <c r="S95" s="30" t="s">
        <v>49</v>
      </c>
      <c r="T95" s="79"/>
      <c r="U95" s="79" t="s">
        <v>334</v>
      </c>
      <c r="V95" s="30" t="s">
        <v>52</v>
      </c>
      <c r="W95" s="30"/>
      <c r="X95" s="30" t="s">
        <v>49</v>
      </c>
      <c r="Y95" s="30" t="s">
        <v>49</v>
      </c>
      <c r="Z95" s="30">
        <v>465</v>
      </c>
      <c r="AA95" s="30"/>
      <c r="AB95" s="32" t="s">
        <v>335</v>
      </c>
      <c r="AD95" s="67"/>
    </row>
    <row r="96" spans="1:30" s="76" customFormat="1" ht="182.25" x14ac:dyDescent="0.25">
      <c r="A96" s="32">
        <v>68</v>
      </c>
      <c r="B96" s="32" t="s">
        <v>85</v>
      </c>
      <c r="C96" s="32" t="s">
        <v>86</v>
      </c>
      <c r="D96" s="32" t="s">
        <v>336</v>
      </c>
      <c r="E96" s="1">
        <v>2023</v>
      </c>
      <c r="F96" s="1">
        <v>2025</v>
      </c>
      <c r="G96" s="33">
        <v>42207.512000000002</v>
      </c>
      <c r="H96" s="33">
        <v>33874.8393</v>
      </c>
      <c r="I96" s="33">
        <v>10000</v>
      </c>
      <c r="J96" s="33">
        <v>5810.6799000000001</v>
      </c>
      <c r="K96" s="33">
        <v>4189.3200999999999</v>
      </c>
      <c r="L96" s="33">
        <f t="shared" si="11"/>
        <v>33774.839</v>
      </c>
      <c r="M96" s="33">
        <v>33774.839</v>
      </c>
      <c r="N96" s="33">
        <v>0</v>
      </c>
      <c r="O96" s="33">
        <v>0</v>
      </c>
      <c r="P96" s="65" t="s">
        <v>52</v>
      </c>
      <c r="Q96" s="57" t="s">
        <v>43</v>
      </c>
      <c r="R96" s="37" t="s">
        <v>724</v>
      </c>
      <c r="S96" s="30" t="s">
        <v>49</v>
      </c>
      <c r="T96" s="79"/>
      <c r="U96" s="79" t="s">
        <v>337</v>
      </c>
      <c r="V96" s="30" t="s">
        <v>52</v>
      </c>
      <c r="W96" s="30"/>
      <c r="X96" s="30" t="s">
        <v>49</v>
      </c>
      <c r="Y96" s="30" t="s">
        <v>49</v>
      </c>
      <c r="Z96" s="30">
        <v>1025</v>
      </c>
      <c r="AA96" s="30"/>
      <c r="AB96" s="32" t="s">
        <v>338</v>
      </c>
      <c r="AD96" s="67"/>
    </row>
    <row r="97" spans="1:30" s="76" customFormat="1" ht="162" x14ac:dyDescent="0.25">
      <c r="A97" s="32">
        <v>69</v>
      </c>
      <c r="B97" s="32" t="s">
        <v>85</v>
      </c>
      <c r="C97" s="32" t="s">
        <v>339</v>
      </c>
      <c r="D97" s="32" t="s">
        <v>340</v>
      </c>
      <c r="E97" s="1">
        <v>2023</v>
      </c>
      <c r="F97" s="1">
        <v>2025</v>
      </c>
      <c r="G97" s="33">
        <v>23099.098000000002</v>
      </c>
      <c r="H97" s="33">
        <v>19298.153999999999</v>
      </c>
      <c r="I97" s="33">
        <v>16297.126</v>
      </c>
      <c r="J97" s="33">
        <v>3170.3960000000002</v>
      </c>
      <c r="K97" s="33">
        <v>13126.73</v>
      </c>
      <c r="L97" s="33">
        <f t="shared" si="11"/>
        <v>19198.153999999999</v>
      </c>
      <c r="M97" s="33">
        <v>19198.153999999999</v>
      </c>
      <c r="N97" s="33">
        <v>0</v>
      </c>
      <c r="O97" s="33">
        <v>0</v>
      </c>
      <c r="P97" s="65" t="s">
        <v>52</v>
      </c>
      <c r="Q97" s="57" t="s">
        <v>43</v>
      </c>
      <c r="R97" s="37" t="s">
        <v>724</v>
      </c>
      <c r="S97" s="30" t="s">
        <v>49</v>
      </c>
      <c r="T97" s="79"/>
      <c r="U97" s="79" t="s">
        <v>341</v>
      </c>
      <c r="V97" s="30" t="s">
        <v>52</v>
      </c>
      <c r="W97" s="30"/>
      <c r="X97" s="30" t="s">
        <v>49</v>
      </c>
      <c r="Y97" s="30" t="s">
        <v>49</v>
      </c>
      <c r="Z97" s="30">
        <v>390</v>
      </c>
      <c r="AA97" s="30">
        <v>35</v>
      </c>
      <c r="AB97" s="32" t="s">
        <v>342</v>
      </c>
      <c r="AD97" s="67"/>
    </row>
    <row r="98" spans="1:30" s="76" customFormat="1" ht="141.75" x14ac:dyDescent="0.25">
      <c r="A98" s="32">
        <v>70</v>
      </c>
      <c r="B98" s="32" t="s">
        <v>85</v>
      </c>
      <c r="C98" s="32" t="s">
        <v>86</v>
      </c>
      <c r="D98" s="32" t="s">
        <v>343</v>
      </c>
      <c r="E98" s="1">
        <v>2023</v>
      </c>
      <c r="F98" s="1">
        <v>2025</v>
      </c>
      <c r="G98" s="33">
        <v>170150.182</v>
      </c>
      <c r="H98" s="33">
        <v>126791.24034</v>
      </c>
      <c r="I98" s="33">
        <v>45000</v>
      </c>
      <c r="J98" s="33">
        <v>43358.941659999997</v>
      </c>
      <c r="K98" s="33">
        <v>1641.0583400000032</v>
      </c>
      <c r="L98" s="33">
        <f t="shared" si="11"/>
        <v>100000</v>
      </c>
      <c r="M98" s="33">
        <v>100000</v>
      </c>
      <c r="N98" s="33">
        <v>0</v>
      </c>
      <c r="O98" s="33">
        <v>0</v>
      </c>
      <c r="P98" s="65" t="s">
        <v>52</v>
      </c>
      <c r="Q98" s="57" t="s">
        <v>43</v>
      </c>
      <c r="R98" s="37" t="s">
        <v>725</v>
      </c>
      <c r="S98" s="30" t="s">
        <v>52</v>
      </c>
      <c r="T98" s="79" t="s">
        <v>344</v>
      </c>
      <c r="U98" s="79" t="s">
        <v>345</v>
      </c>
      <c r="V98" s="30" t="s">
        <v>52</v>
      </c>
      <c r="W98" s="30"/>
      <c r="X98" s="30" t="s">
        <v>49</v>
      </c>
      <c r="Y98" s="30" t="s">
        <v>49</v>
      </c>
      <c r="Z98" s="30">
        <v>244</v>
      </c>
      <c r="AA98" s="30">
        <v>0</v>
      </c>
      <c r="AB98" s="32" t="s">
        <v>346</v>
      </c>
      <c r="AD98" s="67"/>
    </row>
    <row r="99" spans="1:30" s="76" customFormat="1" ht="141.75" x14ac:dyDescent="0.25">
      <c r="A99" s="32">
        <v>71</v>
      </c>
      <c r="B99" s="32" t="s">
        <v>85</v>
      </c>
      <c r="C99" s="32" t="s">
        <v>86</v>
      </c>
      <c r="D99" s="32" t="s">
        <v>347</v>
      </c>
      <c r="E99" s="1">
        <v>2023</v>
      </c>
      <c r="F99" s="1">
        <v>2025</v>
      </c>
      <c r="G99" s="33">
        <v>91392.527000000002</v>
      </c>
      <c r="H99" s="33">
        <v>80664.253460000007</v>
      </c>
      <c r="I99" s="33">
        <v>12000</v>
      </c>
      <c r="J99" s="33">
        <v>10728.27354</v>
      </c>
      <c r="K99" s="33">
        <v>1271.7264599999999</v>
      </c>
      <c r="L99" s="33">
        <f t="shared" si="11"/>
        <v>80664.252999999997</v>
      </c>
      <c r="M99" s="33">
        <v>80664.252999999997</v>
      </c>
      <c r="N99" s="33">
        <v>0</v>
      </c>
      <c r="O99" s="33">
        <v>0</v>
      </c>
      <c r="P99" s="65" t="s">
        <v>52</v>
      </c>
      <c r="Q99" s="57" t="s">
        <v>43</v>
      </c>
      <c r="R99" s="37" t="s">
        <v>725</v>
      </c>
      <c r="S99" s="30" t="s">
        <v>52</v>
      </c>
      <c r="T99" s="79" t="s">
        <v>348</v>
      </c>
      <c r="U99" s="79" t="s">
        <v>349</v>
      </c>
      <c r="V99" s="30" t="s">
        <v>52</v>
      </c>
      <c r="W99" s="30"/>
      <c r="X99" s="30" t="s">
        <v>49</v>
      </c>
      <c r="Y99" s="30" t="s">
        <v>49</v>
      </c>
      <c r="Z99" s="30">
        <v>192</v>
      </c>
      <c r="AA99" s="30">
        <v>5</v>
      </c>
      <c r="AB99" s="32" t="s">
        <v>350</v>
      </c>
      <c r="AD99" s="67"/>
    </row>
    <row r="100" spans="1:30" s="76" customFormat="1" ht="121.5" x14ac:dyDescent="0.25">
      <c r="A100" s="32">
        <v>72</v>
      </c>
      <c r="B100" s="32" t="s">
        <v>85</v>
      </c>
      <c r="C100" s="32" t="s">
        <v>86</v>
      </c>
      <c r="D100" s="32" t="s">
        <v>351</v>
      </c>
      <c r="E100" s="1">
        <v>2023</v>
      </c>
      <c r="F100" s="1">
        <v>2025</v>
      </c>
      <c r="G100" s="33">
        <v>45844.025000000001</v>
      </c>
      <c r="H100" s="33">
        <v>44908.90105</v>
      </c>
      <c r="I100" s="33">
        <v>5000</v>
      </c>
      <c r="J100" s="33">
        <v>656.08794999999998</v>
      </c>
      <c r="K100" s="33">
        <v>4343.9120499999999</v>
      </c>
      <c r="L100" s="33">
        <f t="shared" si="11"/>
        <v>44808.900999999998</v>
      </c>
      <c r="M100" s="33">
        <v>44808.900999999998</v>
      </c>
      <c r="N100" s="33">
        <v>0</v>
      </c>
      <c r="O100" s="33">
        <v>0</v>
      </c>
      <c r="P100" s="65" t="s">
        <v>52</v>
      </c>
      <c r="Q100" s="57" t="s">
        <v>43</v>
      </c>
      <c r="R100" s="37" t="s">
        <v>725</v>
      </c>
      <c r="S100" s="30" t="s">
        <v>19</v>
      </c>
      <c r="T100" s="79" t="s">
        <v>352</v>
      </c>
      <c r="U100" s="79" t="s">
        <v>353</v>
      </c>
      <c r="V100" s="30" t="s">
        <v>52</v>
      </c>
      <c r="W100" s="30"/>
      <c r="X100" s="30" t="s">
        <v>49</v>
      </c>
      <c r="Y100" s="30" t="s">
        <v>49</v>
      </c>
      <c r="Z100" s="30">
        <v>510</v>
      </c>
      <c r="AA100" s="30">
        <v>12</v>
      </c>
      <c r="AB100" s="32" t="s">
        <v>354</v>
      </c>
      <c r="AD100" s="67"/>
    </row>
    <row r="101" spans="1:30" s="76" customFormat="1" ht="162" x14ac:dyDescent="0.25">
      <c r="A101" s="32">
        <v>73</v>
      </c>
      <c r="B101" s="32" t="s">
        <v>85</v>
      </c>
      <c r="C101" s="32" t="s">
        <v>86</v>
      </c>
      <c r="D101" s="32" t="s">
        <v>355</v>
      </c>
      <c r="E101" s="1">
        <v>2023</v>
      </c>
      <c r="F101" s="1">
        <v>2025</v>
      </c>
      <c r="G101" s="33">
        <v>14439.325999999999</v>
      </c>
      <c r="H101" s="33">
        <v>13420.2613</v>
      </c>
      <c r="I101" s="33">
        <v>1000</v>
      </c>
      <c r="J101" s="33">
        <v>691.90970000000004</v>
      </c>
      <c r="K101" s="33">
        <v>308.09029999999996</v>
      </c>
      <c r="L101" s="33">
        <f t="shared" si="11"/>
        <v>13320.261</v>
      </c>
      <c r="M101" s="33">
        <v>13320.261</v>
      </c>
      <c r="N101" s="33">
        <v>0</v>
      </c>
      <c r="O101" s="33">
        <v>0</v>
      </c>
      <c r="P101" s="65" t="s">
        <v>52</v>
      </c>
      <c r="Q101" s="57" t="s">
        <v>43</v>
      </c>
      <c r="R101" s="37" t="s">
        <v>725</v>
      </c>
      <c r="S101" s="30" t="s">
        <v>52</v>
      </c>
      <c r="T101" s="79" t="s">
        <v>356</v>
      </c>
      <c r="U101" s="79" t="s">
        <v>357</v>
      </c>
      <c r="V101" s="30" t="s">
        <v>52</v>
      </c>
      <c r="W101" s="30"/>
      <c r="X101" s="30" t="s">
        <v>49</v>
      </c>
      <c r="Y101" s="30" t="s">
        <v>49</v>
      </c>
      <c r="Z101" s="30">
        <v>370</v>
      </c>
      <c r="AA101" s="30">
        <v>70</v>
      </c>
      <c r="AB101" s="32" t="s">
        <v>354</v>
      </c>
      <c r="AD101" s="67"/>
    </row>
    <row r="102" spans="1:30" s="29" customFormat="1" ht="20.25" x14ac:dyDescent="0.3">
      <c r="A102" s="25">
        <v>10</v>
      </c>
      <c r="B102" s="26" t="s">
        <v>358</v>
      </c>
      <c r="C102" s="27" t="s">
        <v>21</v>
      </c>
      <c r="D102" s="27" t="s">
        <v>21</v>
      </c>
      <c r="E102" s="52" t="s">
        <v>21</v>
      </c>
      <c r="F102" s="52" t="s">
        <v>21</v>
      </c>
      <c r="G102" s="53">
        <f t="shared" ref="G102:P102" si="12">SUM(G103:G112)</f>
        <v>1512886.7580000001</v>
      </c>
      <c r="H102" s="53">
        <f t="shared" si="12"/>
        <v>1380467.85616</v>
      </c>
      <c r="I102" s="53">
        <f t="shared" si="12"/>
        <v>672578.04499999993</v>
      </c>
      <c r="J102" s="53">
        <f t="shared" si="12"/>
        <v>121604.60283999998</v>
      </c>
      <c r="K102" s="53">
        <f t="shared" si="12"/>
        <v>550973.44215999998</v>
      </c>
      <c r="L102" s="53">
        <f t="shared" si="12"/>
        <v>1221167.4097300002</v>
      </c>
      <c r="M102" s="53">
        <f t="shared" si="12"/>
        <v>1221167.4097300002</v>
      </c>
      <c r="N102" s="53">
        <f t="shared" si="12"/>
        <v>0</v>
      </c>
      <c r="O102" s="53">
        <f t="shared" si="12"/>
        <v>0</v>
      </c>
      <c r="P102" s="54">
        <f t="shared" si="12"/>
        <v>0</v>
      </c>
      <c r="Q102" s="52" t="s">
        <v>21</v>
      </c>
      <c r="R102" s="52" t="s">
        <v>21</v>
      </c>
      <c r="S102" s="52" t="s">
        <v>21</v>
      </c>
      <c r="T102" s="180" t="s">
        <v>21</v>
      </c>
      <c r="U102" s="180" t="s">
        <v>21</v>
      </c>
      <c r="V102" s="52" t="s">
        <v>21</v>
      </c>
      <c r="W102" s="52" t="s">
        <v>21</v>
      </c>
      <c r="X102" s="52" t="s">
        <v>21</v>
      </c>
      <c r="Y102" s="52" t="s">
        <v>21</v>
      </c>
      <c r="Z102" s="55">
        <f>SUM(Z103:Z112)</f>
        <v>742000</v>
      </c>
      <c r="AA102" s="55">
        <f>SUM(AA103:AA112)</f>
        <v>11100</v>
      </c>
      <c r="AB102" s="52" t="s">
        <v>21</v>
      </c>
      <c r="AC102" s="28"/>
      <c r="AD102" s="69"/>
    </row>
    <row r="103" spans="1:30" s="29" customFormat="1" ht="142.5" x14ac:dyDescent="0.3">
      <c r="A103" s="56">
        <v>1</v>
      </c>
      <c r="B103" s="31" t="s">
        <v>358</v>
      </c>
      <c r="C103" s="32" t="s">
        <v>359</v>
      </c>
      <c r="D103" s="32" t="s">
        <v>360</v>
      </c>
      <c r="E103" s="63">
        <v>2023</v>
      </c>
      <c r="F103" s="63">
        <v>2024</v>
      </c>
      <c r="G103" s="33">
        <v>134928.361</v>
      </c>
      <c r="H103" s="34">
        <v>99700.869839999999</v>
      </c>
      <c r="I103" s="33">
        <v>120625.72100000001</v>
      </c>
      <c r="J103" s="33">
        <v>33737.491159999998</v>
      </c>
      <c r="K103" s="33">
        <v>86888.229840000015</v>
      </c>
      <c r="L103" s="33">
        <f t="shared" ref="L103:L112" si="13">M103+N103+O103</f>
        <v>99700.87</v>
      </c>
      <c r="M103" s="34">
        <v>99700.87</v>
      </c>
      <c r="N103" s="33"/>
      <c r="O103" s="34"/>
      <c r="P103" s="65" t="s">
        <v>52</v>
      </c>
      <c r="Q103" s="4" t="s">
        <v>361</v>
      </c>
      <c r="R103" s="39">
        <v>2</v>
      </c>
      <c r="S103" s="30" t="s">
        <v>49</v>
      </c>
      <c r="T103" s="79"/>
      <c r="U103" s="79" t="s">
        <v>362</v>
      </c>
      <c r="V103" s="30" t="s">
        <v>49</v>
      </c>
      <c r="W103" s="73"/>
      <c r="X103" s="30" t="s">
        <v>49</v>
      </c>
      <c r="Y103" s="74"/>
      <c r="Z103" s="1">
        <v>87000</v>
      </c>
      <c r="AA103" s="1">
        <v>2000</v>
      </c>
      <c r="AB103" s="32" t="s">
        <v>363</v>
      </c>
      <c r="AC103" s="28"/>
      <c r="AD103" s="78"/>
    </row>
    <row r="104" spans="1:30" s="29" customFormat="1" ht="142.5" x14ac:dyDescent="0.3">
      <c r="A104" s="56">
        <v>2</v>
      </c>
      <c r="B104" s="31" t="s">
        <v>358</v>
      </c>
      <c r="C104" s="32" t="s">
        <v>359</v>
      </c>
      <c r="D104" s="32" t="s">
        <v>364</v>
      </c>
      <c r="E104" s="63">
        <v>2023</v>
      </c>
      <c r="F104" s="63">
        <v>2024</v>
      </c>
      <c r="G104" s="33">
        <v>265321.38099999999</v>
      </c>
      <c r="H104" s="34">
        <v>251399.66013</v>
      </c>
      <c r="I104" s="33">
        <v>143647.56299999999</v>
      </c>
      <c r="J104" s="33">
        <v>12427.720869999999</v>
      </c>
      <c r="K104" s="33">
        <v>131219.84213</v>
      </c>
      <c r="L104" s="33">
        <f t="shared" si="13"/>
        <v>251399.66</v>
      </c>
      <c r="M104" s="34">
        <v>251399.66</v>
      </c>
      <c r="N104" s="33"/>
      <c r="O104" s="34"/>
      <c r="P104" s="65" t="s">
        <v>52</v>
      </c>
      <c r="Q104" s="4" t="s">
        <v>361</v>
      </c>
      <c r="R104" s="39">
        <v>2</v>
      </c>
      <c r="S104" s="30" t="s">
        <v>49</v>
      </c>
      <c r="T104" s="79"/>
      <c r="U104" s="79" t="s">
        <v>365</v>
      </c>
      <c r="V104" s="30" t="s">
        <v>49</v>
      </c>
      <c r="W104" s="73"/>
      <c r="X104" s="30" t="s">
        <v>49</v>
      </c>
      <c r="Y104" s="74"/>
      <c r="Z104" s="1">
        <v>87000</v>
      </c>
      <c r="AA104" s="1">
        <v>2000</v>
      </c>
      <c r="AB104" s="32" t="s">
        <v>366</v>
      </c>
      <c r="AC104" s="28"/>
      <c r="AD104" s="78"/>
    </row>
    <row r="105" spans="1:30" s="29" customFormat="1" ht="142.5" x14ac:dyDescent="0.3">
      <c r="A105" s="56">
        <v>3</v>
      </c>
      <c r="B105" s="31" t="s">
        <v>358</v>
      </c>
      <c r="C105" s="32" t="s">
        <v>359</v>
      </c>
      <c r="D105" s="32" t="s">
        <v>367</v>
      </c>
      <c r="E105" s="63">
        <v>2023</v>
      </c>
      <c r="F105" s="63">
        <v>2024</v>
      </c>
      <c r="G105" s="33">
        <v>269647.95400000003</v>
      </c>
      <c r="H105" s="34">
        <v>242902.72473000002</v>
      </c>
      <c r="I105" s="33">
        <v>137842.973</v>
      </c>
      <c r="J105" s="33">
        <v>25265.22927</v>
      </c>
      <c r="K105" s="33">
        <v>112577.74373</v>
      </c>
      <c r="L105" s="33">
        <f t="shared" si="13"/>
        <v>242902.72472999999</v>
      </c>
      <c r="M105" s="34">
        <v>242902.72472999999</v>
      </c>
      <c r="N105" s="33"/>
      <c r="O105" s="34"/>
      <c r="P105" s="65" t="s">
        <v>52</v>
      </c>
      <c r="Q105" s="4" t="s">
        <v>361</v>
      </c>
      <c r="R105" s="39">
        <v>2</v>
      </c>
      <c r="S105" s="30" t="s">
        <v>49</v>
      </c>
      <c r="T105" s="79"/>
      <c r="U105" s="79" t="s">
        <v>368</v>
      </c>
      <c r="V105" s="30" t="s">
        <v>49</v>
      </c>
      <c r="W105" s="73"/>
      <c r="X105" s="30" t="s">
        <v>49</v>
      </c>
      <c r="Y105" s="74"/>
      <c r="Z105" s="1">
        <v>87000</v>
      </c>
      <c r="AA105" s="1">
        <v>2000</v>
      </c>
      <c r="AB105" s="32" t="s">
        <v>369</v>
      </c>
      <c r="AC105" s="28"/>
      <c r="AD105" s="78"/>
    </row>
    <row r="106" spans="1:30" s="29" customFormat="1" ht="142.5" x14ac:dyDescent="0.3">
      <c r="A106" s="56">
        <v>4</v>
      </c>
      <c r="B106" s="31" t="s">
        <v>358</v>
      </c>
      <c r="C106" s="32" t="s">
        <v>359</v>
      </c>
      <c r="D106" s="32" t="s">
        <v>370</v>
      </c>
      <c r="E106" s="63">
        <v>2023</v>
      </c>
      <c r="F106" s="63">
        <v>2024</v>
      </c>
      <c r="G106" s="33">
        <v>44450.12</v>
      </c>
      <c r="H106" s="34">
        <v>39466.695300000007</v>
      </c>
      <c r="I106" s="33">
        <v>40005.108</v>
      </c>
      <c r="J106" s="33">
        <v>3587.4247</v>
      </c>
      <c r="K106" s="33">
        <v>36417.683299999997</v>
      </c>
      <c r="L106" s="33">
        <f t="shared" si="13"/>
        <v>39466.695</v>
      </c>
      <c r="M106" s="34">
        <v>39466.695</v>
      </c>
      <c r="N106" s="33"/>
      <c r="O106" s="34"/>
      <c r="P106" s="65" t="s">
        <v>52</v>
      </c>
      <c r="Q106" s="4" t="s">
        <v>361</v>
      </c>
      <c r="R106" s="39">
        <v>2</v>
      </c>
      <c r="S106" s="30" t="s">
        <v>49</v>
      </c>
      <c r="T106" s="79"/>
      <c r="U106" s="79" t="s">
        <v>371</v>
      </c>
      <c r="V106" s="30" t="s">
        <v>49</v>
      </c>
      <c r="W106" s="73"/>
      <c r="X106" s="30" t="s">
        <v>49</v>
      </c>
      <c r="Y106" s="74"/>
      <c r="Z106" s="1">
        <v>36000</v>
      </c>
      <c r="AA106" s="1">
        <v>1500</v>
      </c>
      <c r="AB106" s="32" t="s">
        <v>372</v>
      </c>
      <c r="AC106" s="28"/>
      <c r="AD106" s="78"/>
    </row>
    <row r="107" spans="1:30" s="29" customFormat="1" ht="142.5" x14ac:dyDescent="0.3">
      <c r="A107" s="56">
        <v>5</v>
      </c>
      <c r="B107" s="31" t="s">
        <v>358</v>
      </c>
      <c r="C107" s="32" t="s">
        <v>359</v>
      </c>
      <c r="D107" s="32" t="s">
        <v>373</v>
      </c>
      <c r="E107" s="63">
        <v>2023</v>
      </c>
      <c r="F107" s="63">
        <v>2024</v>
      </c>
      <c r="G107" s="33">
        <v>82827.808999999994</v>
      </c>
      <c r="H107" s="34">
        <v>70490.161999999997</v>
      </c>
      <c r="I107" s="33">
        <v>74545.028000000006</v>
      </c>
      <c r="J107" s="33">
        <v>10857.647000000001</v>
      </c>
      <c r="K107" s="33">
        <v>63687.381000000008</v>
      </c>
      <c r="L107" s="33">
        <f t="shared" si="13"/>
        <v>70490.161999999997</v>
      </c>
      <c r="M107" s="34">
        <v>70490.161999999997</v>
      </c>
      <c r="N107" s="33"/>
      <c r="O107" s="34"/>
      <c r="P107" s="65" t="s">
        <v>52</v>
      </c>
      <c r="Q107" s="4" t="s">
        <v>361</v>
      </c>
      <c r="R107" s="39">
        <v>2</v>
      </c>
      <c r="S107" s="30" t="s">
        <v>49</v>
      </c>
      <c r="T107" s="79"/>
      <c r="U107" s="79" t="s">
        <v>374</v>
      </c>
      <c r="V107" s="30" t="s">
        <v>49</v>
      </c>
      <c r="W107" s="73"/>
      <c r="X107" s="30" t="s">
        <v>49</v>
      </c>
      <c r="Y107" s="74"/>
      <c r="Z107" s="1">
        <v>36000</v>
      </c>
      <c r="AA107" s="1">
        <v>1500</v>
      </c>
      <c r="AB107" s="32" t="s">
        <v>375</v>
      </c>
      <c r="AC107" s="28"/>
      <c r="AD107" s="78"/>
    </row>
    <row r="108" spans="1:30" s="29" customFormat="1" ht="142.5" x14ac:dyDescent="0.3">
      <c r="A108" s="56">
        <v>6</v>
      </c>
      <c r="B108" s="31" t="s">
        <v>358</v>
      </c>
      <c r="C108" s="32" t="s">
        <v>359</v>
      </c>
      <c r="D108" s="32" t="s">
        <v>376</v>
      </c>
      <c r="E108" s="63">
        <v>2023</v>
      </c>
      <c r="F108" s="63">
        <v>2024</v>
      </c>
      <c r="G108" s="33">
        <v>46581.766000000003</v>
      </c>
      <c r="H108" s="34">
        <v>40877.925310000006</v>
      </c>
      <c r="I108" s="33">
        <v>41923.589</v>
      </c>
      <c r="J108" s="33">
        <v>4507.84069</v>
      </c>
      <c r="K108" s="33">
        <v>37415.748310000003</v>
      </c>
      <c r="L108" s="33">
        <f t="shared" si="13"/>
        <v>40877.925000000003</v>
      </c>
      <c r="M108" s="34">
        <v>40877.925000000003</v>
      </c>
      <c r="N108" s="33"/>
      <c r="O108" s="34"/>
      <c r="P108" s="65" t="s">
        <v>52</v>
      </c>
      <c r="Q108" s="4" t="s">
        <v>361</v>
      </c>
      <c r="R108" s="39">
        <v>2</v>
      </c>
      <c r="S108" s="30" t="s">
        <v>49</v>
      </c>
      <c r="T108" s="79"/>
      <c r="U108" s="79" t="s">
        <v>377</v>
      </c>
      <c r="V108" s="30" t="s">
        <v>49</v>
      </c>
      <c r="W108" s="73"/>
      <c r="X108" s="30" t="s">
        <v>49</v>
      </c>
      <c r="Y108" s="74"/>
      <c r="Z108" s="1">
        <v>36000</v>
      </c>
      <c r="AA108" s="1">
        <v>1500</v>
      </c>
      <c r="AB108" s="32" t="s">
        <v>378</v>
      </c>
      <c r="AC108" s="28"/>
      <c r="AD108" s="78"/>
    </row>
    <row r="109" spans="1:30" s="29" customFormat="1" ht="101.25" x14ac:dyDescent="0.3">
      <c r="A109" s="56">
        <v>7</v>
      </c>
      <c r="B109" s="31" t="s">
        <v>358</v>
      </c>
      <c r="C109" s="32" t="s">
        <v>359</v>
      </c>
      <c r="D109" s="32" t="s">
        <v>379</v>
      </c>
      <c r="E109" s="63">
        <v>2023</v>
      </c>
      <c r="F109" s="63">
        <v>2025</v>
      </c>
      <c r="G109" s="33">
        <v>196939.935</v>
      </c>
      <c r="H109" s="34">
        <v>182892.3952</v>
      </c>
      <c r="I109" s="33">
        <v>43000</v>
      </c>
      <c r="J109" s="33">
        <v>13258.5398</v>
      </c>
      <c r="K109" s="33">
        <v>29741.460200000001</v>
      </c>
      <c r="L109" s="33">
        <f t="shared" si="13"/>
        <v>146313.916</v>
      </c>
      <c r="M109" s="34">
        <v>146313.916</v>
      </c>
      <c r="N109" s="33"/>
      <c r="O109" s="34"/>
      <c r="P109" s="80" t="s">
        <v>52</v>
      </c>
      <c r="Q109" s="4" t="s">
        <v>361</v>
      </c>
      <c r="R109" s="30">
        <v>8</v>
      </c>
      <c r="S109" s="30" t="s">
        <v>52</v>
      </c>
      <c r="T109" s="79" t="s">
        <v>380</v>
      </c>
      <c r="U109" s="79" t="s">
        <v>381</v>
      </c>
      <c r="V109" s="30" t="s">
        <v>49</v>
      </c>
      <c r="W109" s="73"/>
      <c r="X109" s="30" t="s">
        <v>49</v>
      </c>
      <c r="Y109" s="74"/>
      <c r="Z109" s="1">
        <v>141500</v>
      </c>
      <c r="AA109" s="1"/>
      <c r="AB109" s="32" t="s">
        <v>382</v>
      </c>
      <c r="AC109" s="28"/>
      <c r="AD109" s="78"/>
    </row>
    <row r="110" spans="1:30" s="29" customFormat="1" ht="101.25" x14ac:dyDescent="0.3">
      <c r="A110" s="56">
        <v>8</v>
      </c>
      <c r="B110" s="31" t="s">
        <v>358</v>
      </c>
      <c r="C110" s="32" t="s">
        <v>359</v>
      </c>
      <c r="D110" s="32" t="s">
        <v>383</v>
      </c>
      <c r="E110" s="63">
        <v>2023</v>
      </c>
      <c r="F110" s="63">
        <v>2025</v>
      </c>
      <c r="G110" s="33">
        <v>143058.098</v>
      </c>
      <c r="H110" s="34">
        <v>130992.60849</v>
      </c>
      <c r="I110" s="33">
        <v>38000</v>
      </c>
      <c r="J110" s="33">
        <v>11615.489509999999</v>
      </c>
      <c r="K110" s="33">
        <v>26384.510490000001</v>
      </c>
      <c r="L110" s="33">
        <f t="shared" si="13"/>
        <v>104794.087</v>
      </c>
      <c r="M110" s="34">
        <v>104794.087</v>
      </c>
      <c r="N110" s="33"/>
      <c r="O110" s="34"/>
      <c r="P110" s="80" t="s">
        <v>52</v>
      </c>
      <c r="Q110" s="4" t="s">
        <v>361</v>
      </c>
      <c r="R110" s="30">
        <v>8</v>
      </c>
      <c r="S110" s="30" t="s">
        <v>52</v>
      </c>
      <c r="T110" s="79" t="s">
        <v>384</v>
      </c>
      <c r="U110" s="79" t="s">
        <v>385</v>
      </c>
      <c r="V110" s="30" t="s">
        <v>49</v>
      </c>
      <c r="W110" s="73"/>
      <c r="X110" s="30" t="s">
        <v>49</v>
      </c>
      <c r="Y110" s="74"/>
      <c r="Z110" s="1">
        <v>141500</v>
      </c>
      <c r="AA110" s="1"/>
      <c r="AB110" s="32" t="s">
        <v>382</v>
      </c>
      <c r="AC110" s="28"/>
      <c r="AD110" s="78"/>
    </row>
    <row r="111" spans="1:30" s="29" customFormat="1" ht="162" x14ac:dyDescent="0.3">
      <c r="A111" s="56">
        <v>9</v>
      </c>
      <c r="B111" s="31" t="s">
        <v>358</v>
      </c>
      <c r="C111" s="32" t="s">
        <v>359</v>
      </c>
      <c r="D111" s="32" t="s">
        <v>386</v>
      </c>
      <c r="E111" s="63">
        <v>2023</v>
      </c>
      <c r="F111" s="63">
        <v>2025</v>
      </c>
      <c r="G111" s="33">
        <v>217788.78400000001</v>
      </c>
      <c r="H111" s="34">
        <v>213657.50899999999</v>
      </c>
      <c r="I111" s="33">
        <v>16498.062999999998</v>
      </c>
      <c r="J111" s="33">
        <v>3091.9760000000001</v>
      </c>
      <c r="K111" s="33">
        <v>13406.086999999998</v>
      </c>
      <c r="L111" s="33">
        <f t="shared" si="13"/>
        <v>149560.25599999999</v>
      </c>
      <c r="M111" s="34">
        <v>149560.25599999999</v>
      </c>
      <c r="N111" s="33"/>
      <c r="O111" s="34"/>
      <c r="P111" s="65" t="s">
        <v>52</v>
      </c>
      <c r="Q111" s="4" t="s">
        <v>361</v>
      </c>
      <c r="R111" s="30">
        <v>8</v>
      </c>
      <c r="S111" s="30" t="s">
        <v>52</v>
      </c>
      <c r="T111" s="79" t="s">
        <v>387</v>
      </c>
      <c r="U111" s="79" t="s">
        <v>388</v>
      </c>
      <c r="V111" s="30" t="s">
        <v>49</v>
      </c>
      <c r="W111" s="73"/>
      <c r="X111" s="30" t="s">
        <v>49</v>
      </c>
      <c r="Y111" s="74"/>
      <c r="Z111" s="1">
        <v>45000</v>
      </c>
      <c r="AA111" s="1">
        <v>300</v>
      </c>
      <c r="AB111" s="32" t="s">
        <v>389</v>
      </c>
      <c r="AC111" s="28"/>
      <c r="AD111" s="78"/>
    </row>
    <row r="112" spans="1:30" s="29" customFormat="1" ht="91.5" x14ac:dyDescent="0.3">
      <c r="A112" s="56">
        <v>10</v>
      </c>
      <c r="B112" s="31" t="s">
        <v>358</v>
      </c>
      <c r="C112" s="32" t="s">
        <v>359</v>
      </c>
      <c r="D112" s="32" t="s">
        <v>390</v>
      </c>
      <c r="E112" s="63">
        <v>2023</v>
      </c>
      <c r="F112" s="63">
        <v>2025</v>
      </c>
      <c r="G112" s="33">
        <v>111342.55</v>
      </c>
      <c r="H112" s="34">
        <v>108087.30616000001</v>
      </c>
      <c r="I112" s="33">
        <v>16490</v>
      </c>
      <c r="J112" s="33">
        <v>3255.2438400000001</v>
      </c>
      <c r="K112" s="33">
        <v>13234.756160000001</v>
      </c>
      <c r="L112" s="33">
        <f t="shared" si="13"/>
        <v>75661.114000000001</v>
      </c>
      <c r="M112" s="34">
        <v>75661.114000000001</v>
      </c>
      <c r="N112" s="33"/>
      <c r="O112" s="34"/>
      <c r="P112" s="65" t="s">
        <v>52</v>
      </c>
      <c r="Q112" s="4" t="s">
        <v>361</v>
      </c>
      <c r="R112" s="30">
        <v>8</v>
      </c>
      <c r="S112" s="30" t="s">
        <v>52</v>
      </c>
      <c r="T112" s="79" t="s">
        <v>391</v>
      </c>
      <c r="U112" s="79" t="s">
        <v>392</v>
      </c>
      <c r="V112" s="30" t="s">
        <v>49</v>
      </c>
      <c r="W112" s="73"/>
      <c r="X112" s="30" t="s">
        <v>49</v>
      </c>
      <c r="Y112" s="74"/>
      <c r="Z112" s="1">
        <v>45000</v>
      </c>
      <c r="AA112" s="1">
        <v>300</v>
      </c>
      <c r="AB112" s="32" t="s">
        <v>393</v>
      </c>
      <c r="AC112" s="28"/>
      <c r="AD112" s="78"/>
    </row>
    <row r="113" spans="1:30" s="29" customFormat="1" ht="20.25" x14ac:dyDescent="0.3">
      <c r="A113" s="25">
        <v>7</v>
      </c>
      <c r="B113" s="26" t="s">
        <v>394</v>
      </c>
      <c r="C113" s="58" t="s">
        <v>21</v>
      </c>
      <c r="D113" s="58" t="s">
        <v>21</v>
      </c>
      <c r="E113" s="59" t="s">
        <v>21</v>
      </c>
      <c r="F113" s="59" t="s">
        <v>21</v>
      </c>
      <c r="G113" s="53">
        <f t="shared" ref="G113:P113" si="14">SUM(G114:G120)</f>
        <v>616869.28200000001</v>
      </c>
      <c r="H113" s="53">
        <f t="shared" si="14"/>
        <v>299694.39599999989</v>
      </c>
      <c r="I113" s="53">
        <f t="shared" si="14"/>
        <v>454422.40899999999</v>
      </c>
      <c r="J113" s="53">
        <f t="shared" si="14"/>
        <v>288415.26599999995</v>
      </c>
      <c r="K113" s="53">
        <f t="shared" si="14"/>
        <v>166007.14299999998</v>
      </c>
      <c r="L113" s="53">
        <f t="shared" si="14"/>
        <v>299754.397</v>
      </c>
      <c r="M113" s="53">
        <f t="shared" si="14"/>
        <v>278522.647</v>
      </c>
      <c r="N113" s="53">
        <f t="shared" si="14"/>
        <v>21231.75</v>
      </c>
      <c r="O113" s="53">
        <f t="shared" si="14"/>
        <v>0</v>
      </c>
      <c r="P113" s="54">
        <f t="shared" si="14"/>
        <v>0</v>
      </c>
      <c r="Q113" s="59" t="s">
        <v>21</v>
      </c>
      <c r="R113" s="59" t="s">
        <v>21</v>
      </c>
      <c r="S113" s="59" t="s">
        <v>21</v>
      </c>
      <c r="T113" s="59" t="s">
        <v>21</v>
      </c>
      <c r="U113" s="59" t="s">
        <v>21</v>
      </c>
      <c r="V113" s="59" t="s">
        <v>21</v>
      </c>
      <c r="W113" s="59" t="s">
        <v>21</v>
      </c>
      <c r="X113" s="59" t="s">
        <v>21</v>
      </c>
      <c r="Y113" s="59" t="s">
        <v>21</v>
      </c>
      <c r="Z113" s="55">
        <f>SUM(Z114:Z120)</f>
        <v>2014770</v>
      </c>
      <c r="AA113" s="55">
        <f>SUM(AA114:AA120)</f>
        <v>285560</v>
      </c>
      <c r="AB113" s="59" t="s">
        <v>21</v>
      </c>
      <c r="AC113" s="28"/>
      <c r="AD113" s="69"/>
    </row>
    <row r="114" spans="1:30" s="83" customFormat="1" ht="123.75" customHeight="1" x14ac:dyDescent="0.3">
      <c r="A114" s="56">
        <v>1</v>
      </c>
      <c r="B114" s="31" t="s">
        <v>394</v>
      </c>
      <c r="C114" s="32" t="s">
        <v>395</v>
      </c>
      <c r="D114" s="32" t="s">
        <v>396</v>
      </c>
      <c r="E114" s="1">
        <v>2023</v>
      </c>
      <c r="F114" s="1">
        <v>2024</v>
      </c>
      <c r="G114" s="33">
        <v>119999.909</v>
      </c>
      <c r="H114" s="33">
        <v>68383.633000000002</v>
      </c>
      <c r="I114" s="33">
        <v>90000</v>
      </c>
      <c r="J114" s="33">
        <v>45129.152999999998</v>
      </c>
      <c r="K114" s="33">
        <v>44870.847000000002</v>
      </c>
      <c r="L114" s="33">
        <f t="shared" ref="L114:L120" si="15">M114+N114+O114</f>
        <v>68383.634000000005</v>
      </c>
      <c r="M114" s="33">
        <v>61000</v>
      </c>
      <c r="N114" s="33">
        <v>7383.634</v>
      </c>
      <c r="O114" s="33"/>
      <c r="P114" s="35" t="s">
        <v>52</v>
      </c>
      <c r="Q114" s="4" t="s">
        <v>43</v>
      </c>
      <c r="R114" s="1" t="s">
        <v>723</v>
      </c>
      <c r="S114" s="33" t="s">
        <v>49</v>
      </c>
      <c r="T114" s="33" t="s">
        <v>21</v>
      </c>
      <c r="U114" s="32" t="s">
        <v>397</v>
      </c>
      <c r="V114" s="33" t="s">
        <v>49</v>
      </c>
      <c r="W114" s="33" t="s">
        <v>21</v>
      </c>
      <c r="X114" s="33" t="s">
        <v>49</v>
      </c>
      <c r="Y114" s="33" t="s">
        <v>21</v>
      </c>
      <c r="Z114" s="81">
        <v>503000</v>
      </c>
      <c r="AA114" s="81">
        <v>71351</v>
      </c>
      <c r="AB114" s="32"/>
      <c r="AC114" s="82"/>
      <c r="AD114" s="69"/>
    </row>
    <row r="115" spans="1:30" s="83" customFormat="1" ht="118.5" customHeight="1" x14ac:dyDescent="0.3">
      <c r="A115" s="56">
        <v>2</v>
      </c>
      <c r="B115" s="31" t="s">
        <v>394</v>
      </c>
      <c r="C115" s="32" t="s">
        <v>395</v>
      </c>
      <c r="D115" s="32" t="s">
        <v>398</v>
      </c>
      <c r="E115" s="1">
        <v>2023</v>
      </c>
      <c r="F115" s="1">
        <v>2024</v>
      </c>
      <c r="G115" s="33">
        <v>112349.55</v>
      </c>
      <c r="H115" s="33">
        <v>42503.620999999999</v>
      </c>
      <c r="I115" s="33">
        <v>75000</v>
      </c>
      <c r="J115" s="33">
        <v>64572.120999999999</v>
      </c>
      <c r="K115" s="33">
        <v>10427.879000000001</v>
      </c>
      <c r="L115" s="33">
        <f t="shared" si="15"/>
        <v>42503.620999999999</v>
      </c>
      <c r="M115" s="33">
        <v>39500</v>
      </c>
      <c r="N115" s="33">
        <v>3003.6210000000001</v>
      </c>
      <c r="O115" s="33"/>
      <c r="P115" s="35" t="s">
        <v>52</v>
      </c>
      <c r="Q115" s="4" t="s">
        <v>43</v>
      </c>
      <c r="R115" s="1" t="s">
        <v>723</v>
      </c>
      <c r="S115" s="33" t="s">
        <v>49</v>
      </c>
      <c r="T115" s="33" t="s">
        <v>21</v>
      </c>
      <c r="U115" s="32" t="s">
        <v>399</v>
      </c>
      <c r="V115" s="33" t="s">
        <v>49</v>
      </c>
      <c r="W115" s="33" t="s">
        <v>21</v>
      </c>
      <c r="X115" s="33" t="s">
        <v>49</v>
      </c>
      <c r="Y115" s="33" t="s">
        <v>21</v>
      </c>
      <c r="Z115" s="81">
        <v>503000</v>
      </c>
      <c r="AA115" s="81">
        <v>71351</v>
      </c>
      <c r="AB115" s="32"/>
      <c r="AC115" s="82"/>
      <c r="AD115" s="69"/>
    </row>
    <row r="116" spans="1:30" s="83" customFormat="1" ht="116.25" customHeight="1" x14ac:dyDescent="0.3">
      <c r="A116" s="56">
        <v>3</v>
      </c>
      <c r="B116" s="31" t="s">
        <v>394</v>
      </c>
      <c r="C116" s="32" t="s">
        <v>395</v>
      </c>
      <c r="D116" s="32" t="s">
        <v>400</v>
      </c>
      <c r="E116" s="1">
        <v>2023</v>
      </c>
      <c r="F116" s="1">
        <v>2024</v>
      </c>
      <c r="G116" s="33">
        <v>98703.584000000003</v>
      </c>
      <c r="H116" s="33">
        <v>30235.5979999999</v>
      </c>
      <c r="I116" s="33">
        <v>75000</v>
      </c>
      <c r="J116" s="33">
        <v>63184.264000000003</v>
      </c>
      <c r="K116" s="33">
        <v>11815.735999999997</v>
      </c>
      <c r="L116" s="33">
        <f t="shared" si="15"/>
        <v>30235.597999999998</v>
      </c>
      <c r="M116" s="33">
        <v>28000</v>
      </c>
      <c r="N116" s="33">
        <v>2235.598</v>
      </c>
      <c r="O116" s="33"/>
      <c r="P116" s="35" t="s">
        <v>52</v>
      </c>
      <c r="Q116" s="4" t="s">
        <v>43</v>
      </c>
      <c r="R116" s="1" t="s">
        <v>723</v>
      </c>
      <c r="S116" s="33" t="s">
        <v>49</v>
      </c>
      <c r="T116" s="33" t="s">
        <v>21</v>
      </c>
      <c r="U116" s="32" t="s">
        <v>401</v>
      </c>
      <c r="V116" s="33" t="s">
        <v>49</v>
      </c>
      <c r="W116" s="33" t="s">
        <v>21</v>
      </c>
      <c r="X116" s="33" t="s">
        <v>49</v>
      </c>
      <c r="Y116" s="33" t="s">
        <v>21</v>
      </c>
      <c r="Z116" s="81">
        <v>503000</v>
      </c>
      <c r="AA116" s="81">
        <v>71351</v>
      </c>
      <c r="AB116" s="32"/>
      <c r="AC116" s="82"/>
      <c r="AD116" s="69"/>
    </row>
    <row r="117" spans="1:30" s="83" customFormat="1" ht="148.5" customHeight="1" x14ac:dyDescent="0.3">
      <c r="A117" s="56">
        <v>4</v>
      </c>
      <c r="B117" s="31" t="s">
        <v>394</v>
      </c>
      <c r="C117" s="32" t="s">
        <v>395</v>
      </c>
      <c r="D117" s="32" t="s">
        <v>402</v>
      </c>
      <c r="E117" s="1">
        <v>2023</v>
      </c>
      <c r="F117" s="1">
        <v>2024</v>
      </c>
      <c r="G117" s="33">
        <v>112297.334</v>
      </c>
      <c r="H117" s="33">
        <v>22431.491999999998</v>
      </c>
      <c r="I117" s="33">
        <v>100000</v>
      </c>
      <c r="J117" s="33">
        <v>80410.153000000006</v>
      </c>
      <c r="K117" s="33">
        <v>19589.846999999994</v>
      </c>
      <c r="L117" s="33">
        <f t="shared" si="15"/>
        <v>22431.491999999998</v>
      </c>
      <c r="M117" s="33">
        <v>20000</v>
      </c>
      <c r="N117" s="33">
        <v>2431.4920000000002</v>
      </c>
      <c r="O117" s="33"/>
      <c r="P117" s="35" t="s">
        <v>52</v>
      </c>
      <c r="Q117" s="4" t="s">
        <v>43</v>
      </c>
      <c r="R117" s="1" t="s">
        <v>723</v>
      </c>
      <c r="S117" s="33" t="s">
        <v>49</v>
      </c>
      <c r="T117" s="33" t="s">
        <v>21</v>
      </c>
      <c r="U117" s="32" t="s">
        <v>403</v>
      </c>
      <c r="V117" s="33" t="s">
        <v>49</v>
      </c>
      <c r="W117" s="33" t="s">
        <v>21</v>
      </c>
      <c r="X117" s="33" t="s">
        <v>49</v>
      </c>
      <c r="Y117" s="33" t="s">
        <v>21</v>
      </c>
      <c r="Z117" s="81">
        <v>503000</v>
      </c>
      <c r="AA117" s="81">
        <v>71351</v>
      </c>
      <c r="AB117" s="32"/>
      <c r="AC117" s="82"/>
      <c r="AD117" s="69"/>
    </row>
    <row r="118" spans="1:30" s="83" customFormat="1" ht="131.25" customHeight="1" x14ac:dyDescent="0.3">
      <c r="A118" s="56">
        <v>5</v>
      </c>
      <c r="B118" s="31" t="s">
        <v>394</v>
      </c>
      <c r="C118" s="32" t="s">
        <v>395</v>
      </c>
      <c r="D118" s="32" t="s">
        <v>713</v>
      </c>
      <c r="E118" s="1">
        <v>2023</v>
      </c>
      <c r="F118" s="1">
        <v>2024</v>
      </c>
      <c r="G118" s="33">
        <v>111226.65700000001</v>
      </c>
      <c r="H118" s="33">
        <v>77117.404999999999</v>
      </c>
      <c r="I118" s="33">
        <v>65000</v>
      </c>
      <c r="J118" s="33">
        <v>30493.866999999998</v>
      </c>
      <c r="K118" s="33">
        <v>34506.133000000002</v>
      </c>
      <c r="L118" s="33">
        <f t="shared" si="15"/>
        <v>77177.404999999999</v>
      </c>
      <c r="M118" s="33">
        <v>71000</v>
      </c>
      <c r="N118" s="33">
        <v>6177.4049999999997</v>
      </c>
      <c r="O118" s="33"/>
      <c r="P118" s="35" t="s">
        <v>52</v>
      </c>
      <c r="Q118" s="4" t="s">
        <v>43</v>
      </c>
      <c r="R118" s="1" t="s">
        <v>724</v>
      </c>
      <c r="S118" s="33" t="s">
        <v>49</v>
      </c>
      <c r="T118" s="33" t="s">
        <v>21</v>
      </c>
      <c r="U118" s="32" t="s">
        <v>714</v>
      </c>
      <c r="V118" s="33" t="s">
        <v>49</v>
      </c>
      <c r="W118" s="33" t="s">
        <v>21</v>
      </c>
      <c r="X118" s="33" t="s">
        <v>49</v>
      </c>
      <c r="Y118" s="33" t="s">
        <v>21</v>
      </c>
      <c r="Z118" s="81">
        <f>31+45</f>
        <v>76</v>
      </c>
      <c r="AA118" s="81" t="s">
        <v>712</v>
      </c>
      <c r="AB118" s="32"/>
      <c r="AC118" s="82"/>
      <c r="AD118" s="69"/>
    </row>
    <row r="119" spans="1:30" s="29" customFormat="1" ht="123.75" customHeight="1" x14ac:dyDescent="0.3">
      <c r="A119" s="56">
        <v>6</v>
      </c>
      <c r="B119" s="31" t="s">
        <v>394</v>
      </c>
      <c r="C119" s="32" t="s">
        <v>715</v>
      </c>
      <c r="D119" s="32" t="s">
        <v>716</v>
      </c>
      <c r="E119" s="1">
        <v>2023</v>
      </c>
      <c r="F119" s="1">
        <v>2024</v>
      </c>
      <c r="G119" s="33">
        <v>27874.778999999999</v>
      </c>
      <c r="H119" s="33">
        <v>24605.178</v>
      </c>
      <c r="I119" s="33">
        <v>26984.923999999999</v>
      </c>
      <c r="J119" s="33">
        <v>2379.7460000000001</v>
      </c>
      <c r="K119" s="33">
        <v>24605.178</v>
      </c>
      <c r="L119" s="33">
        <f t="shared" si="15"/>
        <v>24605.178</v>
      </c>
      <c r="M119" s="33">
        <v>24605.178</v>
      </c>
      <c r="N119" s="33"/>
      <c r="O119" s="33"/>
      <c r="P119" s="35" t="s">
        <v>52</v>
      </c>
      <c r="Q119" s="4" t="s">
        <v>43</v>
      </c>
      <c r="R119" s="1" t="s">
        <v>724</v>
      </c>
      <c r="S119" s="33" t="s">
        <v>49</v>
      </c>
      <c r="T119" s="33"/>
      <c r="U119" s="32" t="s">
        <v>717</v>
      </c>
      <c r="V119" s="33" t="s">
        <v>49</v>
      </c>
      <c r="W119" s="33" t="s">
        <v>49</v>
      </c>
      <c r="X119" s="33" t="s">
        <v>49</v>
      </c>
      <c r="Y119" s="33" t="s">
        <v>49</v>
      </c>
      <c r="Z119" s="81">
        <v>1415</v>
      </c>
      <c r="AA119" s="81">
        <v>48</v>
      </c>
      <c r="AB119" s="32"/>
      <c r="AC119" s="28"/>
      <c r="AD119" s="69"/>
    </row>
    <row r="120" spans="1:30" s="29" customFormat="1" ht="127.5" customHeight="1" x14ac:dyDescent="0.3">
      <c r="A120" s="56">
        <v>7</v>
      </c>
      <c r="B120" s="31" t="s">
        <v>394</v>
      </c>
      <c r="C120" s="32" t="s">
        <v>715</v>
      </c>
      <c r="D120" s="32" t="s">
        <v>718</v>
      </c>
      <c r="E120" s="1">
        <v>2023</v>
      </c>
      <c r="F120" s="1">
        <v>2024</v>
      </c>
      <c r="G120" s="33">
        <v>34417.468999999997</v>
      </c>
      <c r="H120" s="33">
        <v>34417.468999999997</v>
      </c>
      <c r="I120" s="33">
        <v>22437.485000000001</v>
      </c>
      <c r="J120" s="33">
        <v>2245.962</v>
      </c>
      <c r="K120" s="33">
        <v>20191.523000000001</v>
      </c>
      <c r="L120" s="33">
        <f t="shared" si="15"/>
        <v>34417.468999999997</v>
      </c>
      <c r="M120" s="33">
        <v>34417.468999999997</v>
      </c>
      <c r="N120" s="33"/>
      <c r="O120" s="33"/>
      <c r="P120" s="35" t="s">
        <v>52</v>
      </c>
      <c r="Q120" s="4" t="s">
        <v>43</v>
      </c>
      <c r="R120" s="1" t="s">
        <v>724</v>
      </c>
      <c r="S120" s="33" t="s">
        <v>49</v>
      </c>
      <c r="T120" s="33"/>
      <c r="U120" s="32" t="s">
        <v>719</v>
      </c>
      <c r="V120" s="33" t="s">
        <v>49</v>
      </c>
      <c r="W120" s="33" t="s">
        <v>49</v>
      </c>
      <c r="X120" s="33" t="s">
        <v>49</v>
      </c>
      <c r="Y120" s="33" t="s">
        <v>49</v>
      </c>
      <c r="Z120" s="81">
        <v>1279</v>
      </c>
      <c r="AA120" s="81">
        <v>108</v>
      </c>
      <c r="AB120" s="32"/>
      <c r="AC120" s="28"/>
      <c r="AD120" s="69"/>
    </row>
    <row r="121" spans="1:30" s="29" customFormat="1" ht="20.25" x14ac:dyDescent="0.3">
      <c r="A121" s="25">
        <v>4</v>
      </c>
      <c r="B121" s="26" t="s">
        <v>404</v>
      </c>
      <c r="C121" s="27" t="s">
        <v>21</v>
      </c>
      <c r="D121" s="27" t="s">
        <v>21</v>
      </c>
      <c r="E121" s="52" t="s">
        <v>21</v>
      </c>
      <c r="F121" s="52" t="s">
        <v>21</v>
      </c>
      <c r="G121" s="53">
        <f t="shared" ref="G121:P121" si="16">SUM(G122:G125)</f>
        <v>125346.198</v>
      </c>
      <c r="H121" s="53">
        <f t="shared" si="16"/>
        <v>64200.288</v>
      </c>
      <c r="I121" s="53">
        <f t="shared" si="16"/>
        <v>111652.178</v>
      </c>
      <c r="J121" s="53">
        <f t="shared" si="16"/>
        <v>59804.481999999996</v>
      </c>
      <c r="K121" s="53">
        <f t="shared" si="16"/>
        <v>51847.695999999996</v>
      </c>
      <c r="L121" s="53">
        <f t="shared" si="16"/>
        <v>64200.292000000001</v>
      </c>
      <c r="M121" s="53">
        <f t="shared" si="16"/>
        <v>34919.050999999999</v>
      </c>
      <c r="N121" s="53">
        <f t="shared" si="16"/>
        <v>19045.46</v>
      </c>
      <c r="O121" s="53">
        <f t="shared" si="16"/>
        <v>10235.780999999999</v>
      </c>
      <c r="P121" s="54">
        <f t="shared" si="16"/>
        <v>0</v>
      </c>
      <c r="Q121" s="52" t="s">
        <v>21</v>
      </c>
      <c r="R121" s="52" t="s">
        <v>21</v>
      </c>
      <c r="S121" s="52" t="s">
        <v>21</v>
      </c>
      <c r="T121" s="52" t="s">
        <v>21</v>
      </c>
      <c r="U121" s="52" t="s">
        <v>21</v>
      </c>
      <c r="V121" s="52" t="s">
        <v>21</v>
      </c>
      <c r="W121" s="52" t="s">
        <v>21</v>
      </c>
      <c r="X121" s="52" t="s">
        <v>21</v>
      </c>
      <c r="Y121" s="52" t="s">
        <v>21</v>
      </c>
      <c r="Z121" s="55">
        <f>SUM(Z122:Z125)</f>
        <v>62</v>
      </c>
      <c r="AA121" s="55">
        <f>SUM(AA122:AA125)</f>
        <v>62</v>
      </c>
      <c r="AB121" s="52" t="s">
        <v>21</v>
      </c>
      <c r="AC121" s="28"/>
      <c r="AD121" s="69"/>
    </row>
    <row r="122" spans="1:30" s="29" customFormat="1" ht="121.5" x14ac:dyDescent="0.3">
      <c r="A122" s="56">
        <v>1</v>
      </c>
      <c r="B122" s="31" t="s">
        <v>404</v>
      </c>
      <c r="C122" s="32" t="s">
        <v>405</v>
      </c>
      <c r="D122" s="32" t="s">
        <v>727</v>
      </c>
      <c r="E122" s="63">
        <v>2023</v>
      </c>
      <c r="F122" s="1">
        <v>2024</v>
      </c>
      <c r="G122" s="33">
        <v>13434.77</v>
      </c>
      <c r="H122" s="33">
        <v>3383.1400000000012</v>
      </c>
      <c r="I122" s="33">
        <v>12091.289000000001</v>
      </c>
      <c r="J122" s="33">
        <v>9192.2459999999992</v>
      </c>
      <c r="K122" s="33">
        <v>2899.0430000000015</v>
      </c>
      <c r="L122" s="63">
        <f>M122+N122+O122</f>
        <v>3383.1440000000002</v>
      </c>
      <c r="M122" s="33">
        <v>2899.0430000000001</v>
      </c>
      <c r="N122" s="33">
        <v>484.101</v>
      </c>
      <c r="O122" s="33">
        <v>0</v>
      </c>
      <c r="P122" s="35" t="s">
        <v>52</v>
      </c>
      <c r="Q122" s="57" t="s">
        <v>43</v>
      </c>
      <c r="R122" s="37" t="s">
        <v>726</v>
      </c>
      <c r="S122" s="30" t="s">
        <v>49</v>
      </c>
      <c r="T122" s="84" t="s">
        <v>324</v>
      </c>
      <c r="U122" s="77" t="s">
        <v>406</v>
      </c>
      <c r="V122" s="84" t="s">
        <v>49</v>
      </c>
      <c r="W122" s="84" t="s">
        <v>324</v>
      </c>
      <c r="X122" s="84" t="s">
        <v>49</v>
      </c>
      <c r="Y122" s="84" t="s">
        <v>324</v>
      </c>
      <c r="Z122" s="85">
        <v>46</v>
      </c>
      <c r="AA122" s="85">
        <v>46</v>
      </c>
      <c r="AB122" s="32"/>
      <c r="AC122" s="28"/>
      <c r="AD122" s="69"/>
    </row>
    <row r="123" spans="1:30" s="29" customFormat="1" ht="162" x14ac:dyDescent="0.3">
      <c r="A123" s="56">
        <v>2</v>
      </c>
      <c r="B123" s="31" t="s">
        <v>404</v>
      </c>
      <c r="C123" s="32" t="s">
        <v>407</v>
      </c>
      <c r="D123" s="32" t="s">
        <v>728</v>
      </c>
      <c r="E123" s="1">
        <v>2023</v>
      </c>
      <c r="F123" s="1">
        <v>2024</v>
      </c>
      <c r="G123" s="33">
        <v>13129.05</v>
      </c>
      <c r="H123" s="33">
        <v>994.81</v>
      </c>
      <c r="I123" s="33">
        <v>14060.888999999999</v>
      </c>
      <c r="J123" s="33">
        <v>11652.196</v>
      </c>
      <c r="K123" s="33">
        <v>2408.6930000000002</v>
      </c>
      <c r="L123" s="33">
        <v>994.81</v>
      </c>
      <c r="M123" s="33">
        <v>163.94900000000001</v>
      </c>
      <c r="N123" s="33">
        <v>830.86099999999999</v>
      </c>
      <c r="O123" s="33">
        <v>0</v>
      </c>
      <c r="P123" s="35" t="s">
        <v>52</v>
      </c>
      <c r="Q123" s="57" t="s">
        <v>43</v>
      </c>
      <c r="R123" s="37" t="s">
        <v>726</v>
      </c>
      <c r="S123" s="30" t="s">
        <v>49</v>
      </c>
      <c r="T123" s="84" t="s">
        <v>324</v>
      </c>
      <c r="U123" s="77" t="s">
        <v>408</v>
      </c>
      <c r="V123" s="84" t="s">
        <v>49</v>
      </c>
      <c r="W123" s="84" t="s">
        <v>324</v>
      </c>
      <c r="X123" s="84" t="s">
        <v>49</v>
      </c>
      <c r="Y123" s="84" t="s">
        <v>324</v>
      </c>
      <c r="Z123" s="84">
        <v>16</v>
      </c>
      <c r="AA123" s="84">
        <v>16</v>
      </c>
      <c r="AB123" s="32"/>
      <c r="AC123" s="28"/>
      <c r="AD123" s="69"/>
    </row>
    <row r="124" spans="1:30" s="29" customFormat="1" ht="182.25" x14ac:dyDescent="0.3">
      <c r="A124" s="56">
        <v>3</v>
      </c>
      <c r="B124" s="31" t="s">
        <v>404</v>
      </c>
      <c r="C124" s="32" t="s">
        <v>409</v>
      </c>
      <c r="D124" s="32" t="s">
        <v>729</v>
      </c>
      <c r="E124" s="1">
        <v>2023</v>
      </c>
      <c r="F124" s="1">
        <v>2024</v>
      </c>
      <c r="G124" s="33">
        <v>56228.133000000002</v>
      </c>
      <c r="H124" s="33">
        <v>21496.742999999999</v>
      </c>
      <c r="I124" s="33">
        <v>55500</v>
      </c>
      <c r="J124" s="33">
        <v>34731.39</v>
      </c>
      <c r="K124" s="33">
        <v>20768.61</v>
      </c>
      <c r="L124" s="33">
        <v>21496.742999999999</v>
      </c>
      <c r="M124" s="33">
        <v>6084.7089999999998</v>
      </c>
      <c r="N124" s="33">
        <v>11734.907999999999</v>
      </c>
      <c r="O124" s="33">
        <v>3677.1260000000002</v>
      </c>
      <c r="P124" s="84" t="s">
        <v>324</v>
      </c>
      <c r="Q124" s="57" t="s">
        <v>43</v>
      </c>
      <c r="R124" s="37" t="s">
        <v>723</v>
      </c>
      <c r="S124" s="6" t="s">
        <v>52</v>
      </c>
      <c r="T124" s="6" t="s">
        <v>410</v>
      </c>
      <c r="U124" s="86" t="s">
        <v>411</v>
      </c>
      <c r="V124" s="84" t="s">
        <v>49</v>
      </c>
      <c r="W124" s="84" t="s">
        <v>324</v>
      </c>
      <c r="X124" s="84" t="s">
        <v>49</v>
      </c>
      <c r="Y124" s="84" t="s">
        <v>324</v>
      </c>
      <c r="Z124" s="74"/>
      <c r="AA124" s="74"/>
      <c r="AB124" s="32"/>
      <c r="AC124" s="28"/>
      <c r="AD124" s="69"/>
    </row>
    <row r="125" spans="1:30" s="29" customFormat="1" ht="88.5" x14ac:dyDescent="0.3">
      <c r="A125" s="56">
        <v>4</v>
      </c>
      <c r="B125" s="31" t="s">
        <v>404</v>
      </c>
      <c r="C125" s="32" t="s">
        <v>409</v>
      </c>
      <c r="D125" s="32" t="s">
        <v>730</v>
      </c>
      <c r="E125" s="1">
        <v>2023</v>
      </c>
      <c r="F125" s="1">
        <v>2024</v>
      </c>
      <c r="G125" s="87">
        <v>42554.245000000003</v>
      </c>
      <c r="H125" s="87">
        <v>38325.595000000001</v>
      </c>
      <c r="I125" s="87">
        <v>30000</v>
      </c>
      <c r="J125" s="87">
        <v>4228.6499999999996</v>
      </c>
      <c r="K125" s="87">
        <v>25771.35</v>
      </c>
      <c r="L125" s="87">
        <v>38325.595000000001</v>
      </c>
      <c r="M125" s="87">
        <v>25771.35</v>
      </c>
      <c r="N125" s="87">
        <v>5995.59</v>
      </c>
      <c r="O125" s="87">
        <v>6558.6549999999997</v>
      </c>
      <c r="P125" s="84" t="s">
        <v>324</v>
      </c>
      <c r="Q125" s="57" t="s">
        <v>43</v>
      </c>
      <c r="R125" s="37" t="s">
        <v>723</v>
      </c>
      <c r="S125" s="6" t="s">
        <v>52</v>
      </c>
      <c r="T125" s="6" t="s">
        <v>410</v>
      </c>
      <c r="U125" s="86" t="s">
        <v>411</v>
      </c>
      <c r="V125" s="84" t="s">
        <v>49</v>
      </c>
      <c r="W125" s="84" t="s">
        <v>324</v>
      </c>
      <c r="X125" s="84" t="s">
        <v>49</v>
      </c>
      <c r="Y125" s="84" t="s">
        <v>324</v>
      </c>
      <c r="Z125" s="74"/>
      <c r="AA125" s="74"/>
      <c r="AB125" s="32"/>
      <c r="AC125" s="28"/>
      <c r="AD125" s="69"/>
    </row>
    <row r="126" spans="1:30" s="29" customFormat="1" ht="20.25" x14ac:dyDescent="0.3">
      <c r="A126" s="25">
        <v>6</v>
      </c>
      <c r="B126" s="26" t="s">
        <v>412</v>
      </c>
      <c r="C126" s="58" t="s">
        <v>21</v>
      </c>
      <c r="D126" s="58" t="s">
        <v>21</v>
      </c>
      <c r="E126" s="59" t="s">
        <v>21</v>
      </c>
      <c r="F126" s="59" t="s">
        <v>21</v>
      </c>
      <c r="G126" s="53">
        <f>SUM(G127:G132)</f>
        <v>1399005.53</v>
      </c>
      <c r="H126" s="53">
        <f t="shared" ref="H126:P126" si="17">SUM(H127:H132)</f>
        <v>1287561.45374</v>
      </c>
      <c r="I126" s="53">
        <f t="shared" si="17"/>
        <v>178363.084</v>
      </c>
      <c r="J126" s="53">
        <f t="shared" si="17"/>
        <v>106194.2116</v>
      </c>
      <c r="K126" s="53">
        <f t="shared" si="17"/>
        <v>72168.872399999993</v>
      </c>
      <c r="L126" s="53">
        <f t="shared" si="17"/>
        <v>565119.59162000008</v>
      </c>
      <c r="M126" s="53">
        <f t="shared" si="17"/>
        <v>526417.85627999995</v>
      </c>
      <c r="N126" s="53">
        <f t="shared" si="17"/>
        <v>38701.735339999999</v>
      </c>
      <c r="O126" s="53">
        <f t="shared" si="17"/>
        <v>0</v>
      </c>
      <c r="P126" s="54">
        <f t="shared" si="17"/>
        <v>0</v>
      </c>
      <c r="Q126" s="59" t="s">
        <v>21</v>
      </c>
      <c r="R126" s="59" t="s">
        <v>21</v>
      </c>
      <c r="S126" s="59" t="s">
        <v>21</v>
      </c>
      <c r="T126" s="59" t="s">
        <v>21</v>
      </c>
      <c r="U126" s="59" t="s">
        <v>21</v>
      </c>
      <c r="V126" s="59" t="s">
        <v>21</v>
      </c>
      <c r="W126" s="59" t="s">
        <v>21</v>
      </c>
      <c r="X126" s="59" t="s">
        <v>21</v>
      </c>
      <c r="Y126" s="59" t="s">
        <v>21</v>
      </c>
      <c r="Z126" s="55">
        <f t="shared" ref="Z126:AA126" si="18">SUM(Z127:Z132)</f>
        <v>8928</v>
      </c>
      <c r="AA126" s="55">
        <f t="shared" si="18"/>
        <v>655</v>
      </c>
      <c r="AB126" s="59" t="s">
        <v>21</v>
      </c>
      <c r="AC126" s="28"/>
      <c r="AD126" s="69"/>
    </row>
    <row r="127" spans="1:30" s="29" customFormat="1" ht="195.75" customHeight="1" x14ac:dyDescent="0.3">
      <c r="A127" s="63">
        <v>1</v>
      </c>
      <c r="B127" s="31" t="s">
        <v>412</v>
      </c>
      <c r="C127" s="32" t="s">
        <v>413</v>
      </c>
      <c r="D127" s="32" t="s">
        <v>414</v>
      </c>
      <c r="E127" s="1">
        <v>2023</v>
      </c>
      <c r="F127" s="1">
        <v>2025</v>
      </c>
      <c r="G127" s="33">
        <v>1304856.5460000001</v>
      </c>
      <c r="H127" s="33">
        <v>1247791.8621200002</v>
      </c>
      <c r="I127" s="33">
        <v>100000</v>
      </c>
      <c r="J127" s="33">
        <v>54248.98388</v>
      </c>
      <c r="K127" s="33">
        <v>45751.01612</v>
      </c>
      <c r="L127" s="33">
        <f t="shared" ref="L127:L132" si="19">M127+N127+O127</f>
        <v>525350</v>
      </c>
      <c r="M127" s="46">
        <v>500000</v>
      </c>
      <c r="N127" s="33">
        <v>25350</v>
      </c>
      <c r="O127" s="88">
        <v>0</v>
      </c>
      <c r="P127" s="35" t="s">
        <v>19</v>
      </c>
      <c r="Q127" s="89" t="s">
        <v>415</v>
      </c>
      <c r="R127" s="1" t="s">
        <v>416</v>
      </c>
      <c r="S127" s="63" t="s">
        <v>18</v>
      </c>
      <c r="T127" s="73"/>
      <c r="U127" s="181" t="s">
        <v>417</v>
      </c>
      <c r="V127" s="84" t="s">
        <v>18</v>
      </c>
      <c r="W127" s="73"/>
      <c r="X127" s="84" t="s">
        <v>18</v>
      </c>
      <c r="Y127" s="74"/>
      <c r="Z127" s="1">
        <v>5000</v>
      </c>
      <c r="AA127" s="1">
        <v>500</v>
      </c>
      <c r="AB127" s="32"/>
      <c r="AC127" s="28"/>
      <c r="AD127" s="69"/>
    </row>
    <row r="128" spans="1:30" s="29" customFormat="1" ht="144" customHeight="1" x14ac:dyDescent="0.3">
      <c r="A128" s="63">
        <v>2</v>
      </c>
      <c r="B128" s="31" t="s">
        <v>412</v>
      </c>
      <c r="C128" s="32" t="s">
        <v>413</v>
      </c>
      <c r="D128" s="43" t="s">
        <v>418</v>
      </c>
      <c r="E128" s="1">
        <v>2023</v>
      </c>
      <c r="F128" s="1">
        <v>2024</v>
      </c>
      <c r="G128" s="33">
        <v>19071.297999999999</v>
      </c>
      <c r="H128" s="33">
        <v>4484.1656099999982</v>
      </c>
      <c r="I128" s="33">
        <v>16700</v>
      </c>
      <c r="J128" s="33">
        <v>14217.165730000001</v>
      </c>
      <c r="K128" s="33">
        <v>2482.8342699999994</v>
      </c>
      <c r="L128" s="33">
        <f t="shared" si="19"/>
        <v>4484.1656099999991</v>
      </c>
      <c r="M128" s="33">
        <v>2482.8342699999994</v>
      </c>
      <c r="N128" s="33">
        <v>2001.33134</v>
      </c>
      <c r="O128" s="88">
        <v>0</v>
      </c>
      <c r="P128" s="35" t="s">
        <v>19</v>
      </c>
      <c r="Q128" s="89" t="s">
        <v>415</v>
      </c>
      <c r="R128" s="1" t="s">
        <v>416</v>
      </c>
      <c r="S128" s="63" t="s">
        <v>18</v>
      </c>
      <c r="T128" s="73"/>
      <c r="U128" s="181" t="s">
        <v>419</v>
      </c>
      <c r="V128" s="84" t="s">
        <v>18</v>
      </c>
      <c r="W128" s="73"/>
      <c r="X128" s="84" t="s">
        <v>18</v>
      </c>
      <c r="Y128" s="74"/>
      <c r="Z128" s="1">
        <v>1004</v>
      </c>
      <c r="AA128" s="32"/>
      <c r="AB128" s="32"/>
      <c r="AC128" s="28"/>
      <c r="AD128" s="69"/>
    </row>
    <row r="129" spans="1:30" s="29" customFormat="1" ht="144" customHeight="1" x14ac:dyDescent="0.3">
      <c r="A129" s="63">
        <v>3</v>
      </c>
      <c r="B129" s="31" t="s">
        <v>412</v>
      </c>
      <c r="C129" s="32" t="s">
        <v>413</v>
      </c>
      <c r="D129" s="43" t="s">
        <v>420</v>
      </c>
      <c r="E129" s="1">
        <v>2023</v>
      </c>
      <c r="F129" s="1">
        <v>2024</v>
      </c>
      <c r="G129" s="33">
        <v>25440.901000000002</v>
      </c>
      <c r="H129" s="33">
        <v>4464.3560000000034</v>
      </c>
      <c r="I129" s="33">
        <v>19436.967000000001</v>
      </c>
      <c r="J129" s="33">
        <v>16803.814999999999</v>
      </c>
      <c r="K129" s="33">
        <v>2633.1520000000019</v>
      </c>
      <c r="L129" s="33">
        <f t="shared" si="19"/>
        <v>4464.3560000000016</v>
      </c>
      <c r="M129" s="33">
        <v>2633.1520000000019</v>
      </c>
      <c r="N129" s="33">
        <v>1831.204</v>
      </c>
      <c r="O129" s="88">
        <v>0</v>
      </c>
      <c r="P129" s="35" t="s">
        <v>19</v>
      </c>
      <c r="Q129" s="89" t="s">
        <v>415</v>
      </c>
      <c r="R129" s="1" t="s">
        <v>416</v>
      </c>
      <c r="S129" s="63" t="s">
        <v>18</v>
      </c>
      <c r="T129" s="73"/>
      <c r="U129" s="181" t="s">
        <v>421</v>
      </c>
      <c r="V129" s="84" t="s">
        <v>18</v>
      </c>
      <c r="W129" s="73"/>
      <c r="X129" s="84" t="s">
        <v>18</v>
      </c>
      <c r="Y129" s="74"/>
      <c r="Z129" s="77">
        <v>624</v>
      </c>
      <c r="AA129" s="1">
        <v>79</v>
      </c>
      <c r="AB129" s="32"/>
      <c r="AC129" s="28"/>
      <c r="AD129" s="69"/>
    </row>
    <row r="130" spans="1:30" s="29" customFormat="1" ht="126" customHeight="1" x14ac:dyDescent="0.3">
      <c r="A130" s="63">
        <v>4</v>
      </c>
      <c r="B130" s="31" t="s">
        <v>412</v>
      </c>
      <c r="C130" s="32" t="s">
        <v>413</v>
      </c>
      <c r="D130" s="43" t="s">
        <v>422</v>
      </c>
      <c r="E130" s="1">
        <v>2023</v>
      </c>
      <c r="F130" s="1">
        <v>2024</v>
      </c>
      <c r="G130" s="33">
        <v>21526.116999999998</v>
      </c>
      <c r="H130" s="33">
        <v>13991.396009999999</v>
      </c>
      <c r="I130" s="33">
        <v>19326.116999999998</v>
      </c>
      <c r="J130" s="33">
        <v>7069.4669899999999</v>
      </c>
      <c r="K130" s="33">
        <v>12256.650009999998</v>
      </c>
      <c r="L130" s="33">
        <f t="shared" si="19"/>
        <v>13991.396009999997</v>
      </c>
      <c r="M130" s="33">
        <v>12256.650009999998</v>
      </c>
      <c r="N130" s="33">
        <v>1734.7460000000001</v>
      </c>
      <c r="O130" s="88">
        <v>0</v>
      </c>
      <c r="P130" s="35" t="s">
        <v>19</v>
      </c>
      <c r="Q130" s="89" t="s">
        <v>415</v>
      </c>
      <c r="R130" s="1" t="s">
        <v>416</v>
      </c>
      <c r="S130" s="63" t="s">
        <v>18</v>
      </c>
      <c r="T130" s="73"/>
      <c r="U130" s="181" t="s">
        <v>423</v>
      </c>
      <c r="V130" s="84" t="s">
        <v>18</v>
      </c>
      <c r="W130" s="73"/>
      <c r="X130" s="84" t="s">
        <v>18</v>
      </c>
      <c r="Y130" s="74"/>
      <c r="Z130" s="1">
        <v>350</v>
      </c>
      <c r="AA130" s="1">
        <v>65</v>
      </c>
      <c r="AB130" s="32"/>
      <c r="AC130" s="28"/>
      <c r="AD130" s="69"/>
    </row>
    <row r="131" spans="1:30" s="29" customFormat="1" ht="147.75" customHeight="1" x14ac:dyDescent="0.3">
      <c r="A131" s="63">
        <v>5</v>
      </c>
      <c r="B131" s="31" t="s">
        <v>412</v>
      </c>
      <c r="C131" s="32" t="s">
        <v>424</v>
      </c>
      <c r="D131" s="43" t="s">
        <v>425</v>
      </c>
      <c r="E131" s="1">
        <v>2023</v>
      </c>
      <c r="F131" s="1">
        <v>2024</v>
      </c>
      <c r="G131" s="33">
        <v>8777.9</v>
      </c>
      <c r="H131" s="33">
        <v>2260.5680000000002</v>
      </c>
      <c r="I131" s="33">
        <v>7900</v>
      </c>
      <c r="J131" s="33">
        <v>7653.8819999999996</v>
      </c>
      <c r="K131" s="33">
        <v>246.11800000000039</v>
      </c>
      <c r="L131" s="33">
        <f t="shared" si="19"/>
        <v>2260.5680000000002</v>
      </c>
      <c r="M131" s="88">
        <v>246.11799999999999</v>
      </c>
      <c r="N131" s="33">
        <v>2014.45</v>
      </c>
      <c r="O131" s="88">
        <v>0</v>
      </c>
      <c r="P131" s="35" t="s">
        <v>19</v>
      </c>
      <c r="Q131" s="89" t="s">
        <v>415</v>
      </c>
      <c r="R131" s="1" t="s">
        <v>416</v>
      </c>
      <c r="S131" s="63" t="s">
        <v>18</v>
      </c>
      <c r="T131" s="73"/>
      <c r="U131" s="181" t="s">
        <v>426</v>
      </c>
      <c r="V131" s="84" t="s">
        <v>18</v>
      </c>
      <c r="W131" s="73"/>
      <c r="X131" s="84" t="s">
        <v>18</v>
      </c>
      <c r="Y131" s="74"/>
      <c r="Z131" s="1">
        <v>556</v>
      </c>
      <c r="AA131" s="1">
        <v>5</v>
      </c>
      <c r="AB131" s="32"/>
      <c r="AC131" s="28"/>
      <c r="AD131" s="69"/>
    </row>
    <row r="132" spans="1:30" s="29" customFormat="1" ht="140.25" customHeight="1" x14ac:dyDescent="0.3">
      <c r="A132" s="63">
        <v>6</v>
      </c>
      <c r="B132" s="31" t="s">
        <v>412</v>
      </c>
      <c r="C132" s="32" t="s">
        <v>424</v>
      </c>
      <c r="D132" s="43" t="s">
        <v>427</v>
      </c>
      <c r="E132" s="1">
        <v>2023</v>
      </c>
      <c r="F132" s="1">
        <v>2024</v>
      </c>
      <c r="G132" s="33">
        <v>19332.768</v>
      </c>
      <c r="H132" s="33">
        <v>14569.106</v>
      </c>
      <c r="I132" s="33">
        <v>15000</v>
      </c>
      <c r="J132" s="33">
        <v>6200.8980000000001</v>
      </c>
      <c r="K132" s="33">
        <v>8799.101999999999</v>
      </c>
      <c r="L132" s="33">
        <f t="shared" si="19"/>
        <v>14569.106</v>
      </c>
      <c r="M132" s="33">
        <v>8799.101999999999</v>
      </c>
      <c r="N132" s="33">
        <v>5770.0039999999999</v>
      </c>
      <c r="O132" s="88">
        <v>0</v>
      </c>
      <c r="P132" s="35" t="s">
        <v>19</v>
      </c>
      <c r="Q132" s="89" t="s">
        <v>415</v>
      </c>
      <c r="R132" s="1" t="s">
        <v>416</v>
      </c>
      <c r="S132" s="63" t="s">
        <v>18</v>
      </c>
      <c r="T132" s="73"/>
      <c r="U132" s="181" t="s">
        <v>428</v>
      </c>
      <c r="V132" s="84" t="s">
        <v>18</v>
      </c>
      <c r="W132" s="73"/>
      <c r="X132" s="84" t="s">
        <v>18</v>
      </c>
      <c r="Y132" s="74"/>
      <c r="Z132" s="1">
        <v>1394</v>
      </c>
      <c r="AA132" s="1">
        <v>6</v>
      </c>
      <c r="AB132" s="32"/>
      <c r="AC132" s="28"/>
      <c r="AD132" s="69"/>
    </row>
    <row r="133" spans="1:30" s="29" customFormat="1" ht="20.25" x14ac:dyDescent="0.3">
      <c r="A133" s="25">
        <v>7</v>
      </c>
      <c r="B133" s="26" t="s">
        <v>429</v>
      </c>
      <c r="C133" s="58" t="s">
        <v>21</v>
      </c>
      <c r="D133" s="58" t="s">
        <v>21</v>
      </c>
      <c r="E133" s="59" t="s">
        <v>21</v>
      </c>
      <c r="F133" s="59" t="s">
        <v>21</v>
      </c>
      <c r="G133" s="53">
        <f t="shared" ref="G133:P133" si="20">SUM(G134:G140)</f>
        <v>270153.57799999998</v>
      </c>
      <c r="H133" s="53">
        <f t="shared" si="20"/>
        <v>175283.47754000002</v>
      </c>
      <c r="I133" s="53">
        <f t="shared" si="20"/>
        <v>235180.94699999999</v>
      </c>
      <c r="J133" s="53">
        <f t="shared" si="20"/>
        <v>67213.898499999996</v>
      </c>
      <c r="K133" s="53">
        <f t="shared" si="20"/>
        <v>167967.04849999998</v>
      </c>
      <c r="L133" s="53">
        <f t="shared" si="20"/>
        <v>165159.34223000001</v>
      </c>
      <c r="M133" s="53">
        <f t="shared" si="20"/>
        <v>165159.34223000001</v>
      </c>
      <c r="N133" s="53">
        <f t="shared" si="20"/>
        <v>0</v>
      </c>
      <c r="O133" s="53">
        <f t="shared" si="20"/>
        <v>0</v>
      </c>
      <c r="P133" s="54">
        <f t="shared" si="20"/>
        <v>0</v>
      </c>
      <c r="Q133" s="59" t="s">
        <v>21</v>
      </c>
      <c r="R133" s="59" t="s">
        <v>21</v>
      </c>
      <c r="S133" s="59" t="s">
        <v>21</v>
      </c>
      <c r="T133" s="59" t="s">
        <v>21</v>
      </c>
      <c r="U133" s="59" t="s">
        <v>21</v>
      </c>
      <c r="V133" s="59" t="s">
        <v>21</v>
      </c>
      <c r="W133" s="59" t="s">
        <v>21</v>
      </c>
      <c r="X133" s="59" t="s">
        <v>21</v>
      </c>
      <c r="Y133" s="59" t="s">
        <v>21</v>
      </c>
      <c r="Z133" s="55">
        <f>SUM(Z134:Z140)</f>
        <v>52512</v>
      </c>
      <c r="AA133" s="55">
        <f>SUM(AA134:AA140)</f>
        <v>3651</v>
      </c>
      <c r="AB133" s="59" t="s">
        <v>21</v>
      </c>
      <c r="AC133" s="28"/>
      <c r="AD133" s="69"/>
    </row>
    <row r="134" spans="1:30" s="29" customFormat="1" ht="120" customHeight="1" x14ac:dyDescent="0.3">
      <c r="A134" s="56">
        <v>1</v>
      </c>
      <c r="B134" s="31" t="s">
        <v>429</v>
      </c>
      <c r="C134" s="32" t="s">
        <v>431</v>
      </c>
      <c r="D134" s="32" t="s">
        <v>432</v>
      </c>
      <c r="E134" s="63">
        <v>2023</v>
      </c>
      <c r="F134" s="63">
        <v>2024</v>
      </c>
      <c r="G134" s="33">
        <v>16851.292000000001</v>
      </c>
      <c r="H134" s="33">
        <f>G134-J134</f>
        <v>11411.04623</v>
      </c>
      <c r="I134" s="33">
        <v>10796.755999999999</v>
      </c>
      <c r="J134" s="33">
        <v>5440.2457700000004</v>
      </c>
      <c r="K134" s="33">
        <v>5356.5102299999999</v>
      </c>
      <c r="L134" s="33">
        <f t="shared" ref="L134:L140" si="21">M134+N134+O134</f>
        <v>5356.5102299999999</v>
      </c>
      <c r="M134" s="33">
        <v>5356.5102299999999</v>
      </c>
      <c r="N134" s="33"/>
      <c r="O134" s="33"/>
      <c r="P134" s="35" t="s">
        <v>433</v>
      </c>
      <c r="Q134" s="4" t="s">
        <v>43</v>
      </c>
      <c r="R134" s="3" t="s">
        <v>723</v>
      </c>
      <c r="S134" s="3" t="s">
        <v>18</v>
      </c>
      <c r="T134" s="73"/>
      <c r="U134" s="77" t="s">
        <v>434</v>
      </c>
      <c r="V134" s="84" t="s">
        <v>430</v>
      </c>
      <c r="W134" s="73"/>
      <c r="X134" s="74" t="s">
        <v>49</v>
      </c>
      <c r="Y134" s="74"/>
      <c r="Z134" s="74">
        <v>40958</v>
      </c>
      <c r="AA134" s="74">
        <v>3243</v>
      </c>
      <c r="AB134" s="77" t="s">
        <v>435</v>
      </c>
      <c r="AC134" s="28"/>
      <c r="AD134" s="69"/>
    </row>
    <row r="135" spans="1:30" s="29" customFormat="1" ht="236.25" customHeight="1" x14ac:dyDescent="0.3">
      <c r="A135" s="56">
        <v>2</v>
      </c>
      <c r="B135" s="31" t="s">
        <v>429</v>
      </c>
      <c r="C135" s="32" t="s">
        <v>436</v>
      </c>
      <c r="D135" s="32" t="s">
        <v>437</v>
      </c>
      <c r="E135" s="63">
        <v>2023</v>
      </c>
      <c r="F135" s="63">
        <v>2024</v>
      </c>
      <c r="G135" s="33">
        <v>29821.205000000002</v>
      </c>
      <c r="H135" s="33">
        <f>G135-J135</f>
        <v>29734.814000000002</v>
      </c>
      <c r="I135" s="33">
        <v>25751.606</v>
      </c>
      <c r="J135" s="33">
        <v>86.391000000000005</v>
      </c>
      <c r="K135" s="33">
        <v>25665.215</v>
      </c>
      <c r="L135" s="33">
        <f t="shared" si="21"/>
        <v>25665.215</v>
      </c>
      <c r="M135" s="33">
        <v>25665.215</v>
      </c>
      <c r="N135" s="33"/>
      <c r="O135" s="33"/>
      <c r="P135" s="35" t="s">
        <v>433</v>
      </c>
      <c r="Q135" s="4" t="s">
        <v>43</v>
      </c>
      <c r="R135" s="3" t="s">
        <v>723</v>
      </c>
      <c r="S135" s="3" t="s">
        <v>49</v>
      </c>
      <c r="T135" s="3" t="s">
        <v>324</v>
      </c>
      <c r="U135" s="1" t="s">
        <v>438</v>
      </c>
      <c r="V135" s="73"/>
      <c r="W135" s="73"/>
      <c r="X135" s="74"/>
      <c r="Y135" s="74"/>
      <c r="Z135" s="1">
        <v>1044</v>
      </c>
      <c r="AA135" s="1">
        <v>321</v>
      </c>
      <c r="AB135" s="77" t="s">
        <v>439</v>
      </c>
      <c r="AC135" s="28"/>
      <c r="AD135" s="69"/>
    </row>
    <row r="136" spans="1:30" s="29" customFormat="1" ht="118.5" customHeight="1" x14ac:dyDescent="0.3">
      <c r="A136" s="56">
        <v>3</v>
      </c>
      <c r="B136" s="31" t="s">
        <v>429</v>
      </c>
      <c r="C136" s="32" t="s">
        <v>440</v>
      </c>
      <c r="D136" s="32" t="s">
        <v>441</v>
      </c>
      <c r="E136" s="63">
        <v>2023</v>
      </c>
      <c r="F136" s="63">
        <v>2024</v>
      </c>
      <c r="G136" s="33">
        <v>3387.8209999999999</v>
      </c>
      <c r="H136" s="33">
        <v>516.54499999999996</v>
      </c>
      <c r="I136" s="33">
        <v>3000</v>
      </c>
      <c r="J136" s="33">
        <v>2483.4549999999999</v>
      </c>
      <c r="K136" s="33">
        <v>516.54500000000007</v>
      </c>
      <c r="L136" s="33">
        <f t="shared" si="21"/>
        <v>516.54500000000007</v>
      </c>
      <c r="M136" s="33">
        <v>516.54500000000007</v>
      </c>
      <c r="N136" s="33"/>
      <c r="O136" s="33"/>
      <c r="P136" s="35" t="s">
        <v>433</v>
      </c>
      <c r="Q136" s="4" t="s">
        <v>43</v>
      </c>
      <c r="R136" s="3" t="s">
        <v>723</v>
      </c>
      <c r="S136" s="1" t="s">
        <v>49</v>
      </c>
      <c r="T136" s="3" t="s">
        <v>324</v>
      </c>
      <c r="U136" s="1" t="s">
        <v>442</v>
      </c>
      <c r="V136" s="1" t="s">
        <v>49</v>
      </c>
      <c r="W136" s="73"/>
      <c r="X136" s="74"/>
      <c r="Y136" s="74"/>
      <c r="Z136" s="1">
        <v>720</v>
      </c>
      <c r="AA136" s="1">
        <v>40</v>
      </c>
      <c r="AB136" s="77" t="s">
        <v>443</v>
      </c>
      <c r="AC136" s="28"/>
      <c r="AD136" s="69"/>
    </row>
    <row r="137" spans="1:30" s="29" customFormat="1" ht="107.25" customHeight="1" x14ac:dyDescent="0.3">
      <c r="A137" s="56">
        <v>4</v>
      </c>
      <c r="B137" s="31" t="s">
        <v>429</v>
      </c>
      <c r="C137" s="32" t="s">
        <v>440</v>
      </c>
      <c r="D137" s="32" t="s">
        <v>444</v>
      </c>
      <c r="E137" s="63">
        <v>2023</v>
      </c>
      <c r="F137" s="63">
        <v>2024</v>
      </c>
      <c r="G137" s="33">
        <v>3319.3159999999998</v>
      </c>
      <c r="H137" s="33">
        <v>418.25799999999998</v>
      </c>
      <c r="I137" s="33">
        <v>3000</v>
      </c>
      <c r="J137" s="33">
        <v>2581.7420000000002</v>
      </c>
      <c r="K137" s="33">
        <v>418.25799999999981</v>
      </c>
      <c r="L137" s="33">
        <f t="shared" si="21"/>
        <v>418.25799999999981</v>
      </c>
      <c r="M137" s="33">
        <v>418.25799999999981</v>
      </c>
      <c r="N137" s="33"/>
      <c r="O137" s="33"/>
      <c r="P137" s="35" t="s">
        <v>445</v>
      </c>
      <c r="Q137" s="4" t="s">
        <v>43</v>
      </c>
      <c r="R137" s="3" t="s">
        <v>723</v>
      </c>
      <c r="S137" s="1" t="s">
        <v>49</v>
      </c>
      <c r="T137" s="3" t="s">
        <v>324</v>
      </c>
      <c r="U137" s="1" t="s">
        <v>446</v>
      </c>
      <c r="V137" s="1" t="s">
        <v>49</v>
      </c>
      <c r="W137" s="73"/>
      <c r="X137" s="74"/>
      <c r="Y137" s="74"/>
      <c r="Z137" s="1">
        <v>640</v>
      </c>
      <c r="AA137" s="1">
        <v>25</v>
      </c>
      <c r="AB137" s="77" t="s">
        <v>443</v>
      </c>
      <c r="AC137" s="28"/>
      <c r="AD137" s="69"/>
    </row>
    <row r="138" spans="1:30" s="29" customFormat="1" ht="207" customHeight="1" x14ac:dyDescent="0.3">
      <c r="A138" s="56">
        <v>5</v>
      </c>
      <c r="B138" s="31" t="s">
        <v>429</v>
      </c>
      <c r="C138" s="32" t="s">
        <v>436</v>
      </c>
      <c r="D138" s="32" t="s">
        <v>447</v>
      </c>
      <c r="E138" s="63">
        <v>2023</v>
      </c>
      <c r="F138" s="63">
        <v>2024</v>
      </c>
      <c r="G138" s="33">
        <v>32412.030999999999</v>
      </c>
      <c r="H138" s="33">
        <v>18729.812000000002</v>
      </c>
      <c r="I138" s="33">
        <v>29412.030999999999</v>
      </c>
      <c r="J138" s="33">
        <v>10682.21882</v>
      </c>
      <c r="K138" s="33">
        <v>18729.812180000001</v>
      </c>
      <c r="L138" s="33">
        <f t="shared" si="21"/>
        <v>18729.812000000002</v>
      </c>
      <c r="M138" s="33">
        <v>18729.812000000002</v>
      </c>
      <c r="N138" s="33"/>
      <c r="O138" s="33"/>
      <c r="P138" s="35" t="s">
        <v>433</v>
      </c>
      <c r="Q138" s="4" t="s">
        <v>43</v>
      </c>
      <c r="R138" s="3" t="s">
        <v>724</v>
      </c>
      <c r="S138" s="2" t="s">
        <v>49</v>
      </c>
      <c r="T138" s="2" t="s">
        <v>324</v>
      </c>
      <c r="U138" s="1" t="s">
        <v>448</v>
      </c>
      <c r="V138" s="1" t="s">
        <v>49</v>
      </c>
      <c r="W138" s="73"/>
      <c r="X138" s="74"/>
      <c r="Y138" s="74"/>
      <c r="Z138" s="1">
        <v>277</v>
      </c>
      <c r="AA138" s="1">
        <v>11</v>
      </c>
      <c r="AB138" s="74" t="s">
        <v>449</v>
      </c>
      <c r="AC138" s="28"/>
      <c r="AD138" s="69"/>
    </row>
    <row r="139" spans="1:30" s="29" customFormat="1" ht="123.75" customHeight="1" x14ac:dyDescent="0.3">
      <c r="A139" s="56">
        <v>6</v>
      </c>
      <c r="B139" s="31" t="s">
        <v>429</v>
      </c>
      <c r="C139" s="32" t="s">
        <v>450</v>
      </c>
      <c r="D139" s="32" t="s">
        <v>451</v>
      </c>
      <c r="E139" s="63">
        <v>2023</v>
      </c>
      <c r="F139" s="63">
        <v>2024</v>
      </c>
      <c r="G139" s="33">
        <v>141151.36300000001</v>
      </c>
      <c r="H139" s="33">
        <v>100719.02231000001</v>
      </c>
      <c r="I139" s="33">
        <v>143959.06899999999</v>
      </c>
      <c r="J139" s="33">
        <v>40432.340689999997</v>
      </c>
      <c r="K139" s="33">
        <v>103526.72830999999</v>
      </c>
      <c r="L139" s="33">
        <f t="shared" si="21"/>
        <v>100719.022</v>
      </c>
      <c r="M139" s="33">
        <v>100719.022</v>
      </c>
      <c r="N139" s="33"/>
      <c r="O139" s="33"/>
      <c r="P139" s="35" t="s">
        <v>433</v>
      </c>
      <c r="Q139" s="4" t="s">
        <v>43</v>
      </c>
      <c r="R139" s="3" t="s">
        <v>723</v>
      </c>
      <c r="S139" s="30" t="s">
        <v>52</v>
      </c>
      <c r="T139" s="3" t="s">
        <v>452</v>
      </c>
      <c r="U139" s="1" t="s">
        <v>453</v>
      </c>
      <c r="V139" s="84" t="s">
        <v>49</v>
      </c>
      <c r="W139" s="73"/>
      <c r="X139" s="84" t="s">
        <v>49</v>
      </c>
      <c r="Y139" s="74"/>
      <c r="Z139" s="84">
        <v>8578</v>
      </c>
      <c r="AA139" s="74"/>
      <c r="AB139" s="77" t="s">
        <v>454</v>
      </c>
      <c r="AC139" s="28"/>
      <c r="AD139" s="69"/>
    </row>
    <row r="140" spans="1:30" s="29" customFormat="1" ht="203.25" customHeight="1" x14ac:dyDescent="0.3">
      <c r="A140" s="56">
        <v>7</v>
      </c>
      <c r="B140" s="31" t="s">
        <v>429</v>
      </c>
      <c r="C140" s="32" t="s">
        <v>436</v>
      </c>
      <c r="D140" s="32" t="s">
        <v>455</v>
      </c>
      <c r="E140" s="63">
        <v>2023</v>
      </c>
      <c r="F140" s="63">
        <v>2024</v>
      </c>
      <c r="G140" s="33">
        <v>43210.55</v>
      </c>
      <c r="H140" s="33">
        <v>13753.98</v>
      </c>
      <c r="I140" s="33">
        <v>19261.485000000001</v>
      </c>
      <c r="J140" s="33">
        <v>5507.50522</v>
      </c>
      <c r="K140" s="33">
        <v>13753.979780000001</v>
      </c>
      <c r="L140" s="33">
        <f t="shared" si="21"/>
        <v>13753.98</v>
      </c>
      <c r="M140" s="33">
        <v>13753.98</v>
      </c>
      <c r="N140" s="33"/>
      <c r="O140" s="33"/>
      <c r="P140" s="35" t="s">
        <v>433</v>
      </c>
      <c r="Q140" s="4" t="s">
        <v>43</v>
      </c>
      <c r="R140" s="3" t="s">
        <v>724</v>
      </c>
      <c r="S140" s="2" t="s">
        <v>49</v>
      </c>
      <c r="T140" s="2" t="s">
        <v>324</v>
      </c>
      <c r="U140" s="1" t="s">
        <v>456</v>
      </c>
      <c r="V140" s="1" t="s">
        <v>49</v>
      </c>
      <c r="W140" s="73"/>
      <c r="X140" s="74" t="s">
        <v>49</v>
      </c>
      <c r="Y140" s="74"/>
      <c r="Z140" s="1">
        <v>295</v>
      </c>
      <c r="AA140" s="1">
        <v>11</v>
      </c>
      <c r="AB140" s="77" t="s">
        <v>457</v>
      </c>
      <c r="AC140" s="28"/>
      <c r="AD140" s="69"/>
    </row>
    <row r="141" spans="1:30" s="29" customFormat="1" ht="20.25" x14ac:dyDescent="0.3">
      <c r="A141" s="90">
        <v>73</v>
      </c>
      <c r="B141" s="91" t="s">
        <v>458</v>
      </c>
      <c r="C141" s="92" t="s">
        <v>21</v>
      </c>
      <c r="D141" s="92" t="s">
        <v>21</v>
      </c>
      <c r="E141" s="93" t="s">
        <v>21</v>
      </c>
      <c r="F141" s="93" t="s">
        <v>21</v>
      </c>
      <c r="G141" s="94">
        <f t="shared" ref="G141:P141" si="22">SUM(G142:G214)</f>
        <v>2574569.7343199998</v>
      </c>
      <c r="H141" s="94">
        <f t="shared" si="22"/>
        <v>1959200.1217699994</v>
      </c>
      <c r="I141" s="94">
        <f t="shared" si="22"/>
        <v>1624213.7609999995</v>
      </c>
      <c r="J141" s="94">
        <f t="shared" si="22"/>
        <v>788345.67504000023</v>
      </c>
      <c r="K141" s="94">
        <f t="shared" si="22"/>
        <v>835868.08595999994</v>
      </c>
      <c r="L141" s="94">
        <f>SUM(L142:L214)</f>
        <v>1702011.7458899994</v>
      </c>
      <c r="M141" s="94">
        <f t="shared" si="22"/>
        <v>1702011.7458899994</v>
      </c>
      <c r="N141" s="94">
        <f t="shared" si="22"/>
        <v>0</v>
      </c>
      <c r="O141" s="94">
        <f t="shared" si="22"/>
        <v>0</v>
      </c>
      <c r="P141" s="95">
        <f t="shared" si="22"/>
        <v>0</v>
      </c>
      <c r="Q141" s="93" t="s">
        <v>21</v>
      </c>
      <c r="R141" s="93" t="s">
        <v>21</v>
      </c>
      <c r="S141" s="93" t="s">
        <v>21</v>
      </c>
      <c r="T141" s="93" t="s">
        <v>21</v>
      </c>
      <c r="U141" s="93" t="s">
        <v>21</v>
      </c>
      <c r="V141" s="93" t="s">
        <v>21</v>
      </c>
      <c r="W141" s="93" t="s">
        <v>21</v>
      </c>
      <c r="X141" s="93" t="s">
        <v>21</v>
      </c>
      <c r="Y141" s="93" t="s">
        <v>21</v>
      </c>
      <c r="Z141" s="96">
        <f>SUM(Z142:Z214)</f>
        <v>277504</v>
      </c>
      <c r="AA141" s="96">
        <f>SUM(AA142:AA214)</f>
        <v>9238</v>
      </c>
      <c r="AB141" s="97" t="s">
        <v>21</v>
      </c>
      <c r="AC141" s="28"/>
      <c r="AD141" s="98"/>
    </row>
    <row r="142" spans="1:30" s="29" customFormat="1" ht="101.25" x14ac:dyDescent="0.3">
      <c r="A142" s="99">
        <v>1</v>
      </c>
      <c r="B142" s="100" t="s">
        <v>458</v>
      </c>
      <c r="C142" s="101" t="s">
        <v>459</v>
      </c>
      <c r="D142" s="101" t="s">
        <v>460</v>
      </c>
      <c r="E142" s="5">
        <v>2023</v>
      </c>
      <c r="F142" s="5">
        <v>2024</v>
      </c>
      <c r="G142" s="102">
        <v>86370.915999999997</v>
      </c>
      <c r="H142" s="102">
        <v>59437.059889999997</v>
      </c>
      <c r="I142" s="102">
        <v>26040.126</v>
      </c>
      <c r="J142" s="102">
        <v>25946.218000000001</v>
      </c>
      <c r="K142" s="102">
        <v>93.907999999999447</v>
      </c>
      <c r="L142" s="102">
        <f t="shared" ref="L142:L214" si="23">M142+N142+O142</f>
        <v>59437.059889999997</v>
      </c>
      <c r="M142" s="103">
        <v>59437.059889999997</v>
      </c>
      <c r="N142" s="102"/>
      <c r="O142" s="102"/>
      <c r="P142" s="104" t="s">
        <v>19</v>
      </c>
      <c r="Q142" s="105" t="s">
        <v>43</v>
      </c>
      <c r="R142" s="106" t="s">
        <v>725</v>
      </c>
      <c r="S142" s="104" t="s">
        <v>19</v>
      </c>
      <c r="T142" s="106" t="s">
        <v>461</v>
      </c>
      <c r="U142" s="106" t="s">
        <v>462</v>
      </c>
      <c r="V142" s="104" t="s">
        <v>18</v>
      </c>
      <c r="W142" s="107"/>
      <c r="X142" s="104" t="s">
        <v>18</v>
      </c>
      <c r="Y142" s="108"/>
      <c r="Z142" s="109">
        <v>950</v>
      </c>
      <c r="AA142" s="109">
        <v>17</v>
      </c>
      <c r="AB142" s="110"/>
      <c r="AC142" s="28"/>
      <c r="AD142" s="98"/>
    </row>
    <row r="143" spans="1:30" s="62" customFormat="1" ht="101.25" x14ac:dyDescent="0.3">
      <c r="A143" s="111">
        <v>2</v>
      </c>
      <c r="B143" s="112" t="s">
        <v>458</v>
      </c>
      <c r="C143" s="113" t="s">
        <v>459</v>
      </c>
      <c r="D143" s="113" t="s">
        <v>463</v>
      </c>
      <c r="E143" s="114">
        <v>2023</v>
      </c>
      <c r="F143" s="114">
        <v>2024</v>
      </c>
      <c r="G143" s="115">
        <v>201026.701</v>
      </c>
      <c r="H143" s="115">
        <v>122817.39533</v>
      </c>
      <c r="I143" s="115">
        <v>91791.933000000005</v>
      </c>
      <c r="J143" s="115">
        <v>76336.114000000001</v>
      </c>
      <c r="K143" s="115">
        <v>15455.819000000003</v>
      </c>
      <c r="L143" s="115">
        <f t="shared" si="23"/>
        <v>122817.395</v>
      </c>
      <c r="M143" s="115">
        <v>122817.395</v>
      </c>
      <c r="N143" s="115"/>
      <c r="O143" s="115"/>
      <c r="P143" s="116" t="s">
        <v>19</v>
      </c>
      <c r="Q143" s="117" t="s">
        <v>43</v>
      </c>
      <c r="R143" s="106" t="s">
        <v>725</v>
      </c>
      <c r="S143" s="116" t="s">
        <v>19</v>
      </c>
      <c r="T143" s="118" t="s">
        <v>464</v>
      </c>
      <c r="U143" s="118" t="s">
        <v>465</v>
      </c>
      <c r="V143" s="116" t="s">
        <v>18</v>
      </c>
      <c r="W143" s="119"/>
      <c r="X143" s="116" t="s">
        <v>18</v>
      </c>
      <c r="Y143" s="120"/>
      <c r="Z143" s="121">
        <v>150000</v>
      </c>
      <c r="AA143" s="121">
        <v>7382</v>
      </c>
      <c r="AB143" s="122" t="s">
        <v>466</v>
      </c>
      <c r="AC143" s="60"/>
      <c r="AD143" s="123"/>
    </row>
    <row r="144" spans="1:30" s="62" customFormat="1" ht="141.75" x14ac:dyDescent="0.3">
      <c r="A144" s="99">
        <v>3</v>
      </c>
      <c r="B144" s="112" t="s">
        <v>458</v>
      </c>
      <c r="C144" s="113" t="s">
        <v>459</v>
      </c>
      <c r="D144" s="113" t="s">
        <v>467</v>
      </c>
      <c r="E144" s="114">
        <v>2023</v>
      </c>
      <c r="F144" s="114">
        <v>2024</v>
      </c>
      <c r="G144" s="115">
        <v>22619.796999999999</v>
      </c>
      <c r="H144" s="115">
        <v>6196.0439999999981</v>
      </c>
      <c r="I144" s="115">
        <v>15371.621999999999</v>
      </c>
      <c r="J144" s="115">
        <v>15269.332</v>
      </c>
      <c r="K144" s="115">
        <v>102.28999999999905</v>
      </c>
      <c r="L144" s="115">
        <f t="shared" si="23"/>
        <v>6196.0439999999999</v>
      </c>
      <c r="M144" s="124">
        <v>6196.0439999999999</v>
      </c>
      <c r="N144" s="115"/>
      <c r="O144" s="115"/>
      <c r="P144" s="116" t="s">
        <v>19</v>
      </c>
      <c r="Q144" s="117" t="s">
        <v>43</v>
      </c>
      <c r="R144" s="106" t="s">
        <v>725</v>
      </c>
      <c r="S144" s="116" t="s">
        <v>19</v>
      </c>
      <c r="T144" s="125" t="s">
        <v>468</v>
      </c>
      <c r="U144" s="126" t="s">
        <v>469</v>
      </c>
      <c r="V144" s="116" t="s">
        <v>18</v>
      </c>
      <c r="W144" s="119"/>
      <c r="X144" s="116" t="s">
        <v>18</v>
      </c>
      <c r="Y144" s="120"/>
      <c r="Z144" s="121">
        <v>116</v>
      </c>
      <c r="AA144" s="127"/>
      <c r="AB144" s="128"/>
      <c r="AC144" s="60"/>
      <c r="AD144" s="123"/>
    </row>
    <row r="145" spans="1:30" s="62" customFormat="1" ht="121.5" x14ac:dyDescent="0.3">
      <c r="A145" s="111">
        <v>4</v>
      </c>
      <c r="B145" s="112" t="s">
        <v>458</v>
      </c>
      <c r="C145" s="113" t="s">
        <v>459</v>
      </c>
      <c r="D145" s="113" t="s">
        <v>470</v>
      </c>
      <c r="E145" s="114">
        <v>2023</v>
      </c>
      <c r="F145" s="114">
        <v>2024</v>
      </c>
      <c r="G145" s="115">
        <v>13310.884</v>
      </c>
      <c r="H145" s="115">
        <v>10186.755999999999</v>
      </c>
      <c r="I145" s="115">
        <v>11771.129000000001</v>
      </c>
      <c r="J145" s="115">
        <v>2584.373</v>
      </c>
      <c r="K145" s="115">
        <v>9186.7560000000012</v>
      </c>
      <c r="L145" s="115">
        <f t="shared" si="23"/>
        <v>10186.755999999999</v>
      </c>
      <c r="M145" s="129">
        <v>10186.755999999999</v>
      </c>
      <c r="N145" s="115"/>
      <c r="O145" s="115"/>
      <c r="P145" s="116" t="s">
        <v>19</v>
      </c>
      <c r="Q145" s="117" t="s">
        <v>43</v>
      </c>
      <c r="R145" s="106" t="s">
        <v>725</v>
      </c>
      <c r="S145" s="116" t="s">
        <v>19</v>
      </c>
      <c r="T145" s="130" t="s">
        <v>471</v>
      </c>
      <c r="U145" s="126" t="s">
        <v>472</v>
      </c>
      <c r="V145" s="116" t="s">
        <v>18</v>
      </c>
      <c r="W145" s="119"/>
      <c r="X145" s="116" t="s">
        <v>18</v>
      </c>
      <c r="Y145" s="120"/>
      <c r="Z145" s="121">
        <v>40</v>
      </c>
      <c r="AA145" s="127"/>
      <c r="AB145" s="128"/>
      <c r="AC145" s="60"/>
      <c r="AD145" s="123"/>
    </row>
    <row r="146" spans="1:30" s="62" customFormat="1" ht="101.25" x14ac:dyDescent="0.3">
      <c r="A146" s="99">
        <v>5</v>
      </c>
      <c r="B146" s="112" t="s">
        <v>458</v>
      </c>
      <c r="C146" s="113" t="s">
        <v>459</v>
      </c>
      <c r="D146" s="113" t="s">
        <v>473</v>
      </c>
      <c r="E146" s="114">
        <v>2023</v>
      </c>
      <c r="F146" s="114">
        <v>2024</v>
      </c>
      <c r="G146" s="115">
        <v>18640.903999999999</v>
      </c>
      <c r="H146" s="115">
        <v>4846.2699999999986</v>
      </c>
      <c r="I146" s="115">
        <v>14372.554</v>
      </c>
      <c r="J146" s="115">
        <v>13300.634</v>
      </c>
      <c r="K146" s="115">
        <v>1071.92</v>
      </c>
      <c r="L146" s="115">
        <f t="shared" si="23"/>
        <v>4846.2700000000004</v>
      </c>
      <c r="M146" s="129">
        <v>4846.2700000000004</v>
      </c>
      <c r="N146" s="115"/>
      <c r="O146" s="115"/>
      <c r="P146" s="116" t="s">
        <v>19</v>
      </c>
      <c r="Q146" s="117" t="s">
        <v>43</v>
      </c>
      <c r="R146" s="106" t="s">
        <v>725</v>
      </c>
      <c r="S146" s="116" t="s">
        <v>19</v>
      </c>
      <c r="T146" s="130" t="s">
        <v>474</v>
      </c>
      <c r="U146" s="126" t="s">
        <v>475</v>
      </c>
      <c r="V146" s="116" t="s">
        <v>18</v>
      </c>
      <c r="W146" s="119"/>
      <c r="X146" s="116" t="s">
        <v>18</v>
      </c>
      <c r="Y146" s="120"/>
      <c r="Z146" s="121">
        <v>60</v>
      </c>
      <c r="AA146" s="127"/>
      <c r="AB146" s="128"/>
      <c r="AC146" s="60"/>
      <c r="AD146" s="123"/>
    </row>
    <row r="147" spans="1:30" s="62" customFormat="1" ht="121.5" x14ac:dyDescent="0.3">
      <c r="A147" s="111">
        <v>6</v>
      </c>
      <c r="B147" s="112" t="s">
        <v>458</v>
      </c>
      <c r="C147" s="113" t="s">
        <v>459</v>
      </c>
      <c r="D147" s="113" t="s">
        <v>476</v>
      </c>
      <c r="E147" s="114">
        <v>2023</v>
      </c>
      <c r="F147" s="114">
        <v>2023</v>
      </c>
      <c r="G147" s="115">
        <v>7979.5309999999999</v>
      </c>
      <c r="H147" s="115">
        <v>214.7831099999994</v>
      </c>
      <c r="I147" s="115">
        <v>8055.4790000000003</v>
      </c>
      <c r="J147" s="115">
        <v>7386.3410000000003</v>
      </c>
      <c r="K147" s="115">
        <v>669.13800000000003</v>
      </c>
      <c r="L147" s="115">
        <v>214.78399999999999</v>
      </c>
      <c r="M147" s="129">
        <v>214.78399999999999</v>
      </c>
      <c r="N147" s="115"/>
      <c r="O147" s="115"/>
      <c r="P147" s="116" t="s">
        <v>19</v>
      </c>
      <c r="Q147" s="117" t="s">
        <v>43</v>
      </c>
      <c r="R147" s="106" t="s">
        <v>725</v>
      </c>
      <c r="S147" s="116" t="s">
        <v>19</v>
      </c>
      <c r="T147" s="118" t="s">
        <v>477</v>
      </c>
      <c r="U147" s="118" t="s">
        <v>478</v>
      </c>
      <c r="V147" s="116" t="s">
        <v>18</v>
      </c>
      <c r="W147" s="119"/>
      <c r="X147" s="116" t="s">
        <v>18</v>
      </c>
      <c r="Y147" s="120"/>
      <c r="Z147" s="121">
        <v>40</v>
      </c>
      <c r="AA147" s="127"/>
      <c r="AB147" s="122" t="s">
        <v>479</v>
      </c>
      <c r="AC147" s="60"/>
      <c r="AD147" s="123"/>
    </row>
    <row r="148" spans="1:30" s="62" customFormat="1" ht="121.5" x14ac:dyDescent="0.3">
      <c r="A148" s="99">
        <v>7</v>
      </c>
      <c r="B148" s="112" t="s">
        <v>458</v>
      </c>
      <c r="C148" s="113" t="s">
        <v>459</v>
      </c>
      <c r="D148" s="113" t="s">
        <v>480</v>
      </c>
      <c r="E148" s="114">
        <v>2023</v>
      </c>
      <c r="F148" s="114">
        <v>2023</v>
      </c>
      <c r="G148" s="115">
        <v>4551.4989999999998</v>
      </c>
      <c r="H148" s="115">
        <v>1066.4776499999998</v>
      </c>
      <c r="I148" s="115">
        <v>2004.259</v>
      </c>
      <c r="J148" s="115">
        <v>1233.9369999999999</v>
      </c>
      <c r="K148" s="115">
        <v>770.32200000000012</v>
      </c>
      <c r="L148" s="115">
        <v>753.74699999999996</v>
      </c>
      <c r="M148" s="129">
        <v>753.74699999999996</v>
      </c>
      <c r="N148" s="115"/>
      <c r="O148" s="115"/>
      <c r="P148" s="116" t="s">
        <v>19</v>
      </c>
      <c r="Q148" s="117" t="s">
        <v>43</v>
      </c>
      <c r="R148" s="106" t="s">
        <v>725</v>
      </c>
      <c r="S148" s="116" t="s">
        <v>19</v>
      </c>
      <c r="T148" s="118" t="s">
        <v>481</v>
      </c>
      <c r="U148" s="118" t="s">
        <v>482</v>
      </c>
      <c r="V148" s="116" t="s">
        <v>18</v>
      </c>
      <c r="W148" s="119"/>
      <c r="X148" s="116" t="s">
        <v>18</v>
      </c>
      <c r="Y148" s="120"/>
      <c r="Z148" s="121">
        <v>40</v>
      </c>
      <c r="AA148" s="127"/>
      <c r="AB148" s="122" t="s">
        <v>483</v>
      </c>
      <c r="AC148" s="60"/>
      <c r="AD148" s="123"/>
    </row>
    <row r="149" spans="1:30" s="62" customFormat="1" ht="121.5" x14ac:dyDescent="0.3">
      <c r="A149" s="111">
        <v>8</v>
      </c>
      <c r="B149" s="112" t="s">
        <v>458</v>
      </c>
      <c r="C149" s="113" t="s">
        <v>459</v>
      </c>
      <c r="D149" s="113" t="s">
        <v>484</v>
      </c>
      <c r="E149" s="114">
        <v>2023</v>
      </c>
      <c r="F149" s="114">
        <v>2024</v>
      </c>
      <c r="G149" s="115">
        <v>13755.427</v>
      </c>
      <c r="H149" s="115">
        <v>9930.8109999999997</v>
      </c>
      <c r="I149" s="115">
        <v>11383.12</v>
      </c>
      <c r="J149" s="115">
        <v>3499.8229999999999</v>
      </c>
      <c r="K149" s="115">
        <v>7883.2970000000005</v>
      </c>
      <c r="L149" s="115">
        <f t="shared" si="23"/>
        <v>9930.8109999999997</v>
      </c>
      <c r="M149" s="129">
        <v>9930.8109999999997</v>
      </c>
      <c r="N149" s="115"/>
      <c r="O149" s="115"/>
      <c r="P149" s="116" t="s">
        <v>19</v>
      </c>
      <c r="Q149" s="117" t="s">
        <v>43</v>
      </c>
      <c r="R149" s="106" t="s">
        <v>725</v>
      </c>
      <c r="S149" s="116" t="s">
        <v>19</v>
      </c>
      <c r="T149" s="116" t="s">
        <v>485</v>
      </c>
      <c r="U149" s="118" t="s">
        <v>486</v>
      </c>
      <c r="V149" s="116" t="s">
        <v>18</v>
      </c>
      <c r="W149" s="119"/>
      <c r="X149" s="116" t="s">
        <v>18</v>
      </c>
      <c r="Y149" s="120"/>
      <c r="Z149" s="121">
        <v>32</v>
      </c>
      <c r="AA149" s="127"/>
      <c r="AB149" s="128"/>
      <c r="AC149" s="60"/>
      <c r="AD149" s="123"/>
    </row>
    <row r="150" spans="1:30" s="62" customFormat="1" ht="101.25" x14ac:dyDescent="0.3">
      <c r="A150" s="99">
        <v>9</v>
      </c>
      <c r="B150" s="112" t="s">
        <v>458</v>
      </c>
      <c r="C150" s="113" t="s">
        <v>459</v>
      </c>
      <c r="D150" s="113" t="s">
        <v>487</v>
      </c>
      <c r="E150" s="114">
        <v>2023</v>
      </c>
      <c r="F150" s="114">
        <v>2024</v>
      </c>
      <c r="G150" s="124">
        <v>11893.084999999999</v>
      </c>
      <c r="H150" s="115">
        <v>8374.4549999999999</v>
      </c>
      <c r="I150" s="115">
        <v>5266.1139999999996</v>
      </c>
      <c r="J150" s="115">
        <v>3236.03</v>
      </c>
      <c r="K150" s="115">
        <v>2030.0839999999994</v>
      </c>
      <c r="L150" s="115">
        <f t="shared" si="23"/>
        <v>8374.4549999999999</v>
      </c>
      <c r="M150" s="129">
        <v>8374.4549999999999</v>
      </c>
      <c r="N150" s="115"/>
      <c r="O150" s="115"/>
      <c r="P150" s="116" t="s">
        <v>19</v>
      </c>
      <c r="Q150" s="117" t="s">
        <v>43</v>
      </c>
      <c r="R150" s="106" t="s">
        <v>726</v>
      </c>
      <c r="S150" s="116" t="s">
        <v>19</v>
      </c>
      <c r="T150" s="116" t="s">
        <v>488</v>
      </c>
      <c r="U150" s="118" t="s">
        <v>489</v>
      </c>
      <c r="V150" s="116" t="s">
        <v>18</v>
      </c>
      <c r="W150" s="119"/>
      <c r="X150" s="116" t="s">
        <v>18</v>
      </c>
      <c r="Y150" s="120"/>
      <c r="Z150" s="121">
        <v>46</v>
      </c>
      <c r="AA150" s="121">
        <v>26</v>
      </c>
      <c r="AB150" s="128"/>
      <c r="AC150" s="60"/>
      <c r="AD150" s="123"/>
    </row>
    <row r="151" spans="1:30" s="62" customFormat="1" ht="121.5" x14ac:dyDescent="0.3">
      <c r="A151" s="111">
        <v>10</v>
      </c>
      <c r="B151" s="112" t="s">
        <v>458</v>
      </c>
      <c r="C151" s="113" t="s">
        <v>459</v>
      </c>
      <c r="D151" s="113" t="s">
        <v>490</v>
      </c>
      <c r="E151" s="114">
        <v>2023</v>
      </c>
      <c r="F151" s="114">
        <v>2024</v>
      </c>
      <c r="G151" s="115">
        <v>41545.307999999997</v>
      </c>
      <c r="H151" s="115">
        <v>20726.020999999997</v>
      </c>
      <c r="I151" s="115">
        <v>20421.36</v>
      </c>
      <c r="J151" s="115">
        <v>20078.379000000001</v>
      </c>
      <c r="K151" s="115">
        <v>342.98099999999977</v>
      </c>
      <c r="L151" s="115">
        <f t="shared" si="23"/>
        <v>20726.021000000001</v>
      </c>
      <c r="M151" s="115">
        <v>20726.021000000001</v>
      </c>
      <c r="N151" s="115"/>
      <c r="O151" s="115"/>
      <c r="P151" s="116" t="s">
        <v>19</v>
      </c>
      <c r="Q151" s="117" t="s">
        <v>43</v>
      </c>
      <c r="R151" s="106" t="s">
        <v>725</v>
      </c>
      <c r="S151" s="116" t="s">
        <v>19</v>
      </c>
      <c r="T151" s="118" t="s">
        <v>491</v>
      </c>
      <c r="U151" s="118" t="s">
        <v>492</v>
      </c>
      <c r="V151" s="116" t="s">
        <v>18</v>
      </c>
      <c r="W151" s="119"/>
      <c r="X151" s="116" t="s">
        <v>18</v>
      </c>
      <c r="Y151" s="120"/>
      <c r="Z151" s="121">
        <v>46</v>
      </c>
      <c r="AA151" s="127"/>
      <c r="AB151" s="120"/>
      <c r="AC151" s="60"/>
      <c r="AD151" s="123"/>
    </row>
    <row r="152" spans="1:30" s="62" customFormat="1" ht="121.5" x14ac:dyDescent="0.3">
      <c r="A152" s="99">
        <v>11</v>
      </c>
      <c r="B152" s="112" t="s">
        <v>458</v>
      </c>
      <c r="C152" s="113" t="s">
        <v>459</v>
      </c>
      <c r="D152" s="113" t="s">
        <v>493</v>
      </c>
      <c r="E152" s="114">
        <v>2023</v>
      </c>
      <c r="F152" s="114">
        <v>2024</v>
      </c>
      <c r="G152" s="115">
        <v>13572.172</v>
      </c>
      <c r="H152" s="115">
        <v>4953.1450000000004</v>
      </c>
      <c r="I152" s="115">
        <v>8372</v>
      </c>
      <c r="J152" s="115">
        <v>8340.7900000000009</v>
      </c>
      <c r="K152" s="115">
        <v>31.209999999999127</v>
      </c>
      <c r="L152" s="115">
        <f t="shared" si="23"/>
        <v>3124.3130000000001</v>
      </c>
      <c r="M152" s="115">
        <v>3124.3130000000001</v>
      </c>
      <c r="N152" s="115"/>
      <c r="O152" s="115"/>
      <c r="P152" s="116" t="s">
        <v>19</v>
      </c>
      <c r="Q152" s="117" t="s">
        <v>43</v>
      </c>
      <c r="R152" s="106" t="s">
        <v>725</v>
      </c>
      <c r="S152" s="116" t="s">
        <v>19</v>
      </c>
      <c r="T152" s="118" t="s">
        <v>494</v>
      </c>
      <c r="U152" s="118" t="s">
        <v>495</v>
      </c>
      <c r="V152" s="116" t="s">
        <v>18</v>
      </c>
      <c r="W152" s="119"/>
      <c r="X152" s="116" t="s">
        <v>18</v>
      </c>
      <c r="Y152" s="120"/>
      <c r="Z152" s="121">
        <v>20</v>
      </c>
      <c r="AA152" s="127"/>
      <c r="AB152" s="120"/>
      <c r="AC152" s="60"/>
      <c r="AD152" s="123"/>
    </row>
    <row r="153" spans="1:30" s="62" customFormat="1" ht="121.5" x14ac:dyDescent="0.3">
      <c r="A153" s="111">
        <v>12</v>
      </c>
      <c r="B153" s="112" t="s">
        <v>458</v>
      </c>
      <c r="C153" s="113" t="s">
        <v>459</v>
      </c>
      <c r="D153" s="113" t="s">
        <v>496</v>
      </c>
      <c r="E153" s="114">
        <v>2023</v>
      </c>
      <c r="F153" s="114">
        <v>2024</v>
      </c>
      <c r="G153" s="115">
        <v>13364.214</v>
      </c>
      <c r="H153" s="115">
        <v>2833.7790000000005</v>
      </c>
      <c r="I153" s="115">
        <v>13059.814</v>
      </c>
      <c r="J153" s="115">
        <v>10226.035</v>
      </c>
      <c r="K153" s="115">
        <v>2833.779</v>
      </c>
      <c r="L153" s="115">
        <f t="shared" si="23"/>
        <v>2833.779</v>
      </c>
      <c r="M153" s="115">
        <v>2833.779</v>
      </c>
      <c r="N153" s="115"/>
      <c r="O153" s="115"/>
      <c r="P153" s="116" t="s">
        <v>19</v>
      </c>
      <c r="Q153" s="117" t="s">
        <v>43</v>
      </c>
      <c r="R153" s="106" t="s">
        <v>725</v>
      </c>
      <c r="S153" s="116" t="s">
        <v>19</v>
      </c>
      <c r="T153" s="131" t="s">
        <v>497</v>
      </c>
      <c r="U153" s="132" t="s">
        <v>498</v>
      </c>
      <c r="V153" s="116" t="s">
        <v>18</v>
      </c>
      <c r="W153" s="119"/>
      <c r="X153" s="116" t="s">
        <v>18</v>
      </c>
      <c r="Y153" s="120"/>
      <c r="Z153" s="121">
        <v>22</v>
      </c>
      <c r="AA153" s="127"/>
      <c r="AB153" s="120"/>
      <c r="AC153" s="60"/>
      <c r="AD153" s="123"/>
    </row>
    <row r="154" spans="1:30" s="62" customFormat="1" ht="121.5" x14ac:dyDescent="0.3">
      <c r="A154" s="99">
        <v>13</v>
      </c>
      <c r="B154" s="112" t="s">
        <v>458</v>
      </c>
      <c r="C154" s="113" t="s">
        <v>459</v>
      </c>
      <c r="D154" s="113" t="s">
        <v>499</v>
      </c>
      <c r="E154" s="114">
        <v>2023</v>
      </c>
      <c r="F154" s="114">
        <v>2024</v>
      </c>
      <c r="G154" s="115">
        <v>47725.02</v>
      </c>
      <c r="H154" s="115">
        <v>33839.497999999992</v>
      </c>
      <c r="I154" s="115">
        <v>23676.959999999999</v>
      </c>
      <c r="J154" s="115">
        <v>12955.465</v>
      </c>
      <c r="K154" s="115">
        <v>10721.495000000001</v>
      </c>
      <c r="L154" s="115">
        <f t="shared" si="23"/>
        <v>33839.498</v>
      </c>
      <c r="M154" s="115">
        <v>33839.498</v>
      </c>
      <c r="N154" s="115"/>
      <c r="O154" s="115"/>
      <c r="P154" s="116" t="s">
        <v>19</v>
      </c>
      <c r="Q154" s="133" t="s">
        <v>43</v>
      </c>
      <c r="R154" s="106" t="s">
        <v>725</v>
      </c>
      <c r="S154" s="116" t="s">
        <v>19</v>
      </c>
      <c r="T154" s="118" t="s">
        <v>500</v>
      </c>
      <c r="U154" s="118" t="s">
        <v>501</v>
      </c>
      <c r="V154" s="116" t="s">
        <v>18</v>
      </c>
      <c r="W154" s="119"/>
      <c r="X154" s="116" t="s">
        <v>18</v>
      </c>
      <c r="Y154" s="120"/>
      <c r="Z154" s="121">
        <v>20</v>
      </c>
      <c r="AA154" s="127"/>
      <c r="AB154" s="120"/>
      <c r="AC154" s="60"/>
      <c r="AD154" s="123"/>
    </row>
    <row r="155" spans="1:30" s="62" customFormat="1" ht="101.25" x14ac:dyDescent="0.3">
      <c r="A155" s="111">
        <v>14</v>
      </c>
      <c r="B155" s="112" t="s">
        <v>458</v>
      </c>
      <c r="C155" s="113" t="s">
        <v>459</v>
      </c>
      <c r="D155" s="113" t="s">
        <v>502</v>
      </c>
      <c r="E155" s="114">
        <v>2023</v>
      </c>
      <c r="F155" s="114">
        <v>2024</v>
      </c>
      <c r="G155" s="115">
        <v>35528.911999999997</v>
      </c>
      <c r="H155" s="115">
        <v>26240.083999999995</v>
      </c>
      <c r="I155" s="115">
        <v>16131.287</v>
      </c>
      <c r="J155" s="115">
        <v>8153.5680000000002</v>
      </c>
      <c r="K155" s="115">
        <v>7977.7190000000001</v>
      </c>
      <c r="L155" s="115">
        <f t="shared" si="23"/>
        <v>26240.083999999999</v>
      </c>
      <c r="M155" s="115">
        <v>26240.083999999999</v>
      </c>
      <c r="N155" s="115"/>
      <c r="O155" s="115"/>
      <c r="P155" s="116" t="s">
        <v>19</v>
      </c>
      <c r="Q155" s="133" t="s">
        <v>43</v>
      </c>
      <c r="R155" s="106" t="s">
        <v>726</v>
      </c>
      <c r="S155" s="116" t="s">
        <v>19</v>
      </c>
      <c r="T155" s="118" t="s">
        <v>503</v>
      </c>
      <c r="U155" s="118" t="s">
        <v>504</v>
      </c>
      <c r="V155" s="116" t="s">
        <v>18</v>
      </c>
      <c r="W155" s="119"/>
      <c r="X155" s="116" t="s">
        <v>18</v>
      </c>
      <c r="Y155" s="120"/>
      <c r="Z155" s="121">
        <v>40</v>
      </c>
      <c r="AA155" s="121">
        <v>20</v>
      </c>
      <c r="AB155" s="114" t="s">
        <v>505</v>
      </c>
      <c r="AC155" s="60"/>
      <c r="AD155" s="123"/>
    </row>
    <row r="156" spans="1:30" s="62" customFormat="1" ht="121.5" x14ac:dyDescent="0.3">
      <c r="A156" s="99">
        <v>15</v>
      </c>
      <c r="B156" s="112" t="s">
        <v>458</v>
      </c>
      <c r="C156" s="113" t="s">
        <v>459</v>
      </c>
      <c r="D156" s="113" t="s">
        <v>506</v>
      </c>
      <c r="E156" s="114">
        <v>2023</v>
      </c>
      <c r="F156" s="114">
        <v>2024</v>
      </c>
      <c r="G156" s="115">
        <v>21916.076000000001</v>
      </c>
      <c r="H156" s="115">
        <v>15867.595000000001</v>
      </c>
      <c r="I156" s="115">
        <v>15006.18</v>
      </c>
      <c r="J156" s="115">
        <v>5343.4759999999997</v>
      </c>
      <c r="K156" s="115">
        <v>9662.7039999999997</v>
      </c>
      <c r="L156" s="115">
        <f t="shared" si="23"/>
        <v>15867.594999999999</v>
      </c>
      <c r="M156" s="115">
        <v>15867.594999999999</v>
      </c>
      <c r="N156" s="115"/>
      <c r="O156" s="115"/>
      <c r="P156" s="116" t="s">
        <v>19</v>
      </c>
      <c r="Q156" s="133" t="s">
        <v>43</v>
      </c>
      <c r="R156" s="106" t="s">
        <v>725</v>
      </c>
      <c r="S156" s="116" t="s">
        <v>19</v>
      </c>
      <c r="T156" s="118" t="s">
        <v>507</v>
      </c>
      <c r="U156" s="118" t="s">
        <v>508</v>
      </c>
      <c r="V156" s="116" t="s">
        <v>18</v>
      </c>
      <c r="W156" s="119"/>
      <c r="X156" s="116" t="s">
        <v>18</v>
      </c>
      <c r="Y156" s="120"/>
      <c r="Z156" s="121">
        <v>20</v>
      </c>
      <c r="AA156" s="127"/>
      <c r="AB156" s="120"/>
      <c r="AC156" s="60"/>
      <c r="AD156" s="123"/>
    </row>
    <row r="157" spans="1:30" s="62" customFormat="1" ht="121.5" x14ac:dyDescent="0.3">
      <c r="A157" s="111">
        <v>16</v>
      </c>
      <c r="B157" s="112" t="s">
        <v>458</v>
      </c>
      <c r="C157" s="113" t="s">
        <v>459</v>
      </c>
      <c r="D157" s="113" t="s">
        <v>509</v>
      </c>
      <c r="E157" s="114">
        <v>2023</v>
      </c>
      <c r="F157" s="114">
        <v>2024</v>
      </c>
      <c r="G157" s="115">
        <v>32631.593000000001</v>
      </c>
      <c r="H157" s="115">
        <v>23190.565000000002</v>
      </c>
      <c r="I157" s="115">
        <v>14670.433999999999</v>
      </c>
      <c r="J157" s="115">
        <v>8690.0400000000009</v>
      </c>
      <c r="K157" s="115">
        <v>5980.3940000000002</v>
      </c>
      <c r="L157" s="115">
        <f t="shared" si="23"/>
        <v>23190.564999999999</v>
      </c>
      <c r="M157" s="115">
        <v>23190.564999999999</v>
      </c>
      <c r="N157" s="115"/>
      <c r="O157" s="115"/>
      <c r="P157" s="116" t="s">
        <v>19</v>
      </c>
      <c r="Q157" s="133" t="s">
        <v>43</v>
      </c>
      <c r="R157" s="106" t="s">
        <v>725</v>
      </c>
      <c r="S157" s="116" t="s">
        <v>19</v>
      </c>
      <c r="T157" s="118" t="s">
        <v>510</v>
      </c>
      <c r="U157" s="118" t="s">
        <v>511</v>
      </c>
      <c r="V157" s="116" t="s">
        <v>18</v>
      </c>
      <c r="W157" s="119"/>
      <c r="X157" s="116" t="s">
        <v>18</v>
      </c>
      <c r="Y157" s="120"/>
      <c r="Z157" s="121">
        <v>24</v>
      </c>
      <c r="AA157" s="127"/>
      <c r="AB157" s="120"/>
      <c r="AC157" s="60"/>
      <c r="AD157" s="123"/>
    </row>
    <row r="158" spans="1:30" s="62" customFormat="1" ht="101.25" x14ac:dyDescent="0.3">
      <c r="A158" s="99">
        <v>17</v>
      </c>
      <c r="B158" s="112" t="s">
        <v>458</v>
      </c>
      <c r="C158" s="113" t="s">
        <v>512</v>
      </c>
      <c r="D158" s="113" t="s">
        <v>513</v>
      </c>
      <c r="E158" s="114">
        <v>2023</v>
      </c>
      <c r="F158" s="114">
        <v>2024</v>
      </c>
      <c r="G158" s="115">
        <v>29555.52</v>
      </c>
      <c r="H158" s="115">
        <v>15363.589000000002</v>
      </c>
      <c r="I158" s="115">
        <v>24763.761999999999</v>
      </c>
      <c r="J158" s="115">
        <v>13901.790999999999</v>
      </c>
      <c r="K158" s="115">
        <v>10861.971</v>
      </c>
      <c r="L158" s="115">
        <f t="shared" si="23"/>
        <v>10861.971</v>
      </c>
      <c r="M158" s="115">
        <v>10861.971</v>
      </c>
      <c r="N158" s="115"/>
      <c r="O158" s="115"/>
      <c r="P158" s="116" t="s">
        <v>19</v>
      </c>
      <c r="Q158" s="36" t="s">
        <v>43</v>
      </c>
      <c r="R158" s="106" t="s">
        <v>725</v>
      </c>
      <c r="S158" s="39" t="s">
        <v>19</v>
      </c>
      <c r="T158" s="114" t="s">
        <v>514</v>
      </c>
      <c r="U158" s="114" t="s">
        <v>515</v>
      </c>
      <c r="V158" s="116" t="s">
        <v>18</v>
      </c>
      <c r="W158" s="119"/>
      <c r="X158" s="116" t="s">
        <v>18</v>
      </c>
      <c r="Y158" s="120"/>
      <c r="Z158" s="121">
        <v>287</v>
      </c>
      <c r="AA158" s="127"/>
      <c r="AB158" s="120"/>
      <c r="AC158" s="60"/>
      <c r="AD158" s="123"/>
    </row>
    <row r="159" spans="1:30" s="62" customFormat="1" ht="101.25" x14ac:dyDescent="0.3">
      <c r="A159" s="111">
        <v>18</v>
      </c>
      <c r="B159" s="112" t="s">
        <v>458</v>
      </c>
      <c r="C159" s="113" t="s">
        <v>512</v>
      </c>
      <c r="D159" s="113" t="s">
        <v>516</v>
      </c>
      <c r="E159" s="114">
        <v>2023</v>
      </c>
      <c r="F159" s="114">
        <v>2025</v>
      </c>
      <c r="G159" s="115">
        <v>12609.473</v>
      </c>
      <c r="H159" s="115">
        <v>8936.4740000000002</v>
      </c>
      <c r="I159" s="115">
        <v>14521.412</v>
      </c>
      <c r="J159" s="115">
        <v>3547.5149999999999</v>
      </c>
      <c r="K159" s="115">
        <v>10973.897000000001</v>
      </c>
      <c r="L159" s="115">
        <f t="shared" si="23"/>
        <v>8936.4740000000002</v>
      </c>
      <c r="M159" s="115">
        <v>8936.4740000000002</v>
      </c>
      <c r="N159" s="115"/>
      <c r="O159" s="115"/>
      <c r="P159" s="116" t="s">
        <v>19</v>
      </c>
      <c r="Q159" s="36" t="s">
        <v>43</v>
      </c>
      <c r="R159" s="106" t="s">
        <v>725</v>
      </c>
      <c r="S159" s="39" t="s">
        <v>19</v>
      </c>
      <c r="T159" s="114" t="s">
        <v>517</v>
      </c>
      <c r="U159" s="114" t="s">
        <v>518</v>
      </c>
      <c r="V159" s="116" t="s">
        <v>18</v>
      </c>
      <c r="W159" s="119"/>
      <c r="X159" s="116" t="s">
        <v>18</v>
      </c>
      <c r="Y159" s="120"/>
      <c r="Z159" s="127">
        <v>452</v>
      </c>
      <c r="AA159" s="127"/>
      <c r="AB159" s="120"/>
      <c r="AC159" s="60"/>
      <c r="AD159" s="123"/>
    </row>
    <row r="160" spans="1:30" s="62" customFormat="1" ht="101.25" x14ac:dyDescent="0.3">
      <c r="A160" s="99">
        <v>19</v>
      </c>
      <c r="B160" s="112" t="s">
        <v>458</v>
      </c>
      <c r="C160" s="113" t="s">
        <v>512</v>
      </c>
      <c r="D160" s="113" t="s">
        <v>519</v>
      </c>
      <c r="E160" s="114">
        <v>2023</v>
      </c>
      <c r="F160" s="114">
        <v>2025</v>
      </c>
      <c r="G160" s="115">
        <v>136081.51800000001</v>
      </c>
      <c r="H160" s="115">
        <v>136081.51800000001</v>
      </c>
      <c r="I160" s="115">
        <v>101691.29399999999</v>
      </c>
      <c r="J160" s="115">
        <v>27311.572</v>
      </c>
      <c r="K160" s="115">
        <v>74379.721999999994</v>
      </c>
      <c r="L160" s="115">
        <f t="shared" si="23"/>
        <v>74379.721999999994</v>
      </c>
      <c r="M160" s="115">
        <v>74379.721999999994</v>
      </c>
      <c r="N160" s="115"/>
      <c r="O160" s="115"/>
      <c r="P160" s="116" t="s">
        <v>19</v>
      </c>
      <c r="Q160" s="36" t="s">
        <v>43</v>
      </c>
      <c r="R160" s="106" t="s">
        <v>725</v>
      </c>
      <c r="S160" s="39" t="s">
        <v>19</v>
      </c>
      <c r="T160" s="114" t="s">
        <v>520</v>
      </c>
      <c r="U160" s="114" t="s">
        <v>521</v>
      </c>
      <c r="V160" s="116" t="s">
        <v>18</v>
      </c>
      <c r="W160" s="119"/>
      <c r="X160" s="116" t="s">
        <v>18</v>
      </c>
      <c r="Y160" s="120"/>
      <c r="Z160" s="127">
        <v>402</v>
      </c>
      <c r="AA160" s="127"/>
      <c r="AB160" s="120"/>
      <c r="AC160" s="60"/>
      <c r="AD160" s="123"/>
    </row>
    <row r="161" spans="1:31" s="62" customFormat="1" ht="101.25" x14ac:dyDescent="0.3">
      <c r="A161" s="111">
        <v>20</v>
      </c>
      <c r="B161" s="112" t="s">
        <v>458</v>
      </c>
      <c r="C161" s="113" t="s">
        <v>512</v>
      </c>
      <c r="D161" s="113" t="s">
        <v>522</v>
      </c>
      <c r="E161" s="114">
        <v>2023</v>
      </c>
      <c r="F161" s="114">
        <v>2025</v>
      </c>
      <c r="G161" s="115">
        <v>160523.32699999999</v>
      </c>
      <c r="H161" s="115">
        <v>160523.32699999999</v>
      </c>
      <c r="I161" s="115">
        <v>100200.194</v>
      </c>
      <c r="J161" s="115">
        <v>7841.2349999999997</v>
      </c>
      <c r="K161" s="115">
        <v>92358.959000000003</v>
      </c>
      <c r="L161" s="115">
        <f t="shared" si="23"/>
        <v>92358.959000000003</v>
      </c>
      <c r="M161" s="115">
        <v>92358.959000000003</v>
      </c>
      <c r="N161" s="115"/>
      <c r="O161" s="115"/>
      <c r="P161" s="116" t="s">
        <v>19</v>
      </c>
      <c r="Q161" s="36" t="s">
        <v>43</v>
      </c>
      <c r="R161" s="106" t="s">
        <v>725</v>
      </c>
      <c r="S161" s="39" t="s">
        <v>19</v>
      </c>
      <c r="T161" s="114" t="s">
        <v>523</v>
      </c>
      <c r="U161" s="114" t="s">
        <v>524</v>
      </c>
      <c r="V161" s="116" t="s">
        <v>18</v>
      </c>
      <c r="W161" s="119"/>
      <c r="X161" s="116" t="s">
        <v>18</v>
      </c>
      <c r="Y161" s="120"/>
      <c r="Z161" s="127">
        <v>402</v>
      </c>
      <c r="AA161" s="127"/>
      <c r="AB161" s="120"/>
      <c r="AC161" s="60"/>
      <c r="AD161" s="123"/>
    </row>
    <row r="162" spans="1:31" s="62" customFormat="1" ht="101.25" x14ac:dyDescent="0.3">
      <c r="A162" s="99">
        <v>21</v>
      </c>
      <c r="B162" s="112" t="s">
        <v>458</v>
      </c>
      <c r="C162" s="113" t="s">
        <v>512</v>
      </c>
      <c r="D162" s="113" t="s">
        <v>525</v>
      </c>
      <c r="E162" s="114">
        <v>2023</v>
      </c>
      <c r="F162" s="114">
        <v>2025</v>
      </c>
      <c r="G162" s="115" t="s">
        <v>526</v>
      </c>
      <c r="H162" s="115">
        <v>181724.13500000001</v>
      </c>
      <c r="I162" s="115">
        <v>95000</v>
      </c>
      <c r="J162" s="115">
        <v>401.87099999999998</v>
      </c>
      <c r="K162" s="115">
        <v>94598.129000000001</v>
      </c>
      <c r="L162" s="115">
        <f t="shared" si="23"/>
        <v>94598.129000000001</v>
      </c>
      <c r="M162" s="115">
        <v>94598.129000000001</v>
      </c>
      <c r="N162" s="115"/>
      <c r="O162" s="115"/>
      <c r="P162" s="116" t="s">
        <v>19</v>
      </c>
      <c r="Q162" s="36" t="s">
        <v>43</v>
      </c>
      <c r="R162" s="106" t="s">
        <v>725</v>
      </c>
      <c r="S162" s="39" t="s">
        <v>19</v>
      </c>
      <c r="T162" s="114" t="s">
        <v>527</v>
      </c>
      <c r="U162" s="114" t="s">
        <v>528</v>
      </c>
      <c r="V162" s="116" t="s">
        <v>18</v>
      </c>
      <c r="W162" s="119"/>
      <c r="X162" s="116" t="s">
        <v>18</v>
      </c>
      <c r="Y162" s="120"/>
      <c r="Z162" s="127">
        <v>485</v>
      </c>
      <c r="AA162" s="127"/>
      <c r="AB162" s="120"/>
      <c r="AC162" s="60"/>
      <c r="AD162" s="123"/>
    </row>
    <row r="163" spans="1:31" s="62" customFormat="1" ht="121.5" x14ac:dyDescent="0.3">
      <c r="A163" s="111">
        <v>22</v>
      </c>
      <c r="B163" s="112" t="s">
        <v>458</v>
      </c>
      <c r="C163" s="113" t="s">
        <v>459</v>
      </c>
      <c r="D163" s="113" t="s">
        <v>529</v>
      </c>
      <c r="E163" s="114">
        <v>2023</v>
      </c>
      <c r="F163" s="114">
        <v>2024</v>
      </c>
      <c r="G163" s="115">
        <v>30610.827000000001</v>
      </c>
      <c r="H163" s="115">
        <v>11003.962140000003</v>
      </c>
      <c r="I163" s="115">
        <v>32388.598000000002</v>
      </c>
      <c r="J163" s="115">
        <v>19145.8</v>
      </c>
      <c r="K163" s="115">
        <v>13242.798000000003</v>
      </c>
      <c r="L163" s="115">
        <f t="shared" si="23"/>
        <v>11003.962</v>
      </c>
      <c r="M163" s="115">
        <v>11003.962</v>
      </c>
      <c r="N163" s="115"/>
      <c r="O163" s="115"/>
      <c r="P163" s="116" t="s">
        <v>19</v>
      </c>
      <c r="Q163" s="36" t="s">
        <v>43</v>
      </c>
      <c r="R163" s="106" t="s">
        <v>725</v>
      </c>
      <c r="S163" s="116" t="s">
        <v>19</v>
      </c>
      <c r="T163" s="118" t="s">
        <v>530</v>
      </c>
      <c r="U163" s="118" t="s">
        <v>531</v>
      </c>
      <c r="V163" s="116" t="s">
        <v>18</v>
      </c>
      <c r="W163" s="119"/>
      <c r="X163" s="116" t="s">
        <v>18</v>
      </c>
      <c r="Y163" s="120"/>
      <c r="Z163" s="121">
        <v>41667</v>
      </c>
      <c r="AA163" s="127"/>
      <c r="AB163" s="120"/>
      <c r="AC163" s="60"/>
      <c r="AD163" s="123"/>
    </row>
    <row r="164" spans="1:31" s="62" customFormat="1" ht="101.25" x14ac:dyDescent="0.3">
      <c r="A164" s="99">
        <v>23</v>
      </c>
      <c r="B164" s="112" t="s">
        <v>458</v>
      </c>
      <c r="C164" s="113" t="s">
        <v>459</v>
      </c>
      <c r="D164" s="113" t="s">
        <v>532</v>
      </c>
      <c r="E164" s="114">
        <v>2023</v>
      </c>
      <c r="F164" s="114">
        <v>2024</v>
      </c>
      <c r="G164" s="115">
        <v>71832.414000000004</v>
      </c>
      <c r="H164" s="115">
        <v>47179.564530000003</v>
      </c>
      <c r="I164" s="115">
        <v>28927.602999999999</v>
      </c>
      <c r="J164" s="115">
        <v>23455.452000000001</v>
      </c>
      <c r="K164" s="115">
        <v>5472.150999999998</v>
      </c>
      <c r="L164" s="115">
        <f t="shared" si="23"/>
        <v>47179.565000000002</v>
      </c>
      <c r="M164" s="115">
        <v>47179.565000000002</v>
      </c>
      <c r="N164" s="115"/>
      <c r="O164" s="115"/>
      <c r="P164" s="116" t="s">
        <v>19</v>
      </c>
      <c r="Q164" s="36" t="s">
        <v>43</v>
      </c>
      <c r="R164" s="106" t="s">
        <v>725</v>
      </c>
      <c r="S164" s="116" t="s">
        <v>19</v>
      </c>
      <c r="T164" s="118" t="s">
        <v>533</v>
      </c>
      <c r="U164" s="118" t="s">
        <v>534</v>
      </c>
      <c r="V164" s="116" t="s">
        <v>18</v>
      </c>
      <c r="W164" s="119"/>
      <c r="X164" s="116" t="s">
        <v>18</v>
      </c>
      <c r="Y164" s="120"/>
      <c r="Z164" s="121">
        <v>18000</v>
      </c>
      <c r="AA164" s="121">
        <v>1016</v>
      </c>
      <c r="AB164" s="120"/>
      <c r="AC164" s="60"/>
      <c r="AD164" s="123"/>
    </row>
    <row r="165" spans="1:31" s="62" customFormat="1" ht="243" x14ac:dyDescent="0.3">
      <c r="A165" s="111">
        <v>24</v>
      </c>
      <c r="B165" s="112" t="s">
        <v>458</v>
      </c>
      <c r="C165" s="113" t="s">
        <v>459</v>
      </c>
      <c r="D165" s="113" t="s">
        <v>535</v>
      </c>
      <c r="E165" s="114">
        <v>2023</v>
      </c>
      <c r="F165" s="114">
        <v>2024</v>
      </c>
      <c r="G165" s="115">
        <v>74324.191000000006</v>
      </c>
      <c r="H165" s="115">
        <v>48116.244110000007</v>
      </c>
      <c r="I165" s="115">
        <v>28635.133999999998</v>
      </c>
      <c r="J165" s="115">
        <v>19122.584999999999</v>
      </c>
      <c r="K165" s="115">
        <v>9512.5489999999991</v>
      </c>
      <c r="L165" s="115">
        <f t="shared" si="23"/>
        <v>48116.243999999999</v>
      </c>
      <c r="M165" s="115">
        <v>48116.243999999999</v>
      </c>
      <c r="N165" s="115"/>
      <c r="O165" s="115"/>
      <c r="P165" s="116" t="s">
        <v>19</v>
      </c>
      <c r="Q165" s="36" t="s">
        <v>43</v>
      </c>
      <c r="R165" s="106" t="s">
        <v>725</v>
      </c>
      <c r="S165" s="118" t="s">
        <v>19</v>
      </c>
      <c r="T165" s="118" t="s">
        <v>536</v>
      </c>
      <c r="U165" s="118" t="s">
        <v>537</v>
      </c>
      <c r="V165" s="134" t="s">
        <v>18</v>
      </c>
      <c r="W165" s="134"/>
      <c r="X165" s="134" t="s">
        <v>18</v>
      </c>
      <c r="Y165" s="134"/>
      <c r="Z165" s="121">
        <v>10500</v>
      </c>
      <c r="AA165" s="127">
        <v>668</v>
      </c>
      <c r="AB165" s="114" t="s">
        <v>538</v>
      </c>
      <c r="AC165" s="60"/>
      <c r="AD165" s="123"/>
    </row>
    <row r="166" spans="1:31" s="29" customFormat="1" ht="88.5" x14ac:dyDescent="0.3">
      <c r="A166" s="99">
        <v>25</v>
      </c>
      <c r="B166" s="135" t="s">
        <v>458</v>
      </c>
      <c r="C166" s="136" t="s">
        <v>459</v>
      </c>
      <c r="D166" s="136" t="s">
        <v>722</v>
      </c>
      <c r="E166" s="137">
        <v>2023</v>
      </c>
      <c r="F166" s="137">
        <v>2024</v>
      </c>
      <c r="G166" s="138">
        <v>5100</v>
      </c>
      <c r="H166" s="138">
        <v>5100</v>
      </c>
      <c r="I166" s="138">
        <v>5100</v>
      </c>
      <c r="J166" s="138"/>
      <c r="K166" s="138">
        <v>5100</v>
      </c>
      <c r="L166" s="138">
        <f>M166+N166+O166</f>
        <v>5100</v>
      </c>
      <c r="M166" s="138">
        <v>5100</v>
      </c>
      <c r="N166" s="138"/>
      <c r="O166" s="138"/>
      <c r="P166" s="139" t="s">
        <v>52</v>
      </c>
      <c r="Q166" s="140" t="s">
        <v>43</v>
      </c>
      <c r="R166" s="106" t="s">
        <v>731</v>
      </c>
      <c r="S166" s="141"/>
      <c r="T166" s="142"/>
      <c r="U166" s="142"/>
      <c r="V166" s="143" t="s">
        <v>18</v>
      </c>
      <c r="W166" s="142"/>
      <c r="X166" s="143" t="s">
        <v>18</v>
      </c>
      <c r="Y166" s="144"/>
      <c r="Z166" s="145" t="s">
        <v>721</v>
      </c>
      <c r="AA166" s="146"/>
      <c r="AB166" s="137" t="s">
        <v>720</v>
      </c>
      <c r="AD166" s="28"/>
      <c r="AE166" s="98"/>
    </row>
    <row r="167" spans="1:31" s="29" customFormat="1" ht="88.5" x14ac:dyDescent="0.3">
      <c r="A167" s="111">
        <v>26</v>
      </c>
      <c r="B167" s="100" t="s">
        <v>458</v>
      </c>
      <c r="C167" s="101" t="s">
        <v>459</v>
      </c>
      <c r="D167" s="101" t="s">
        <v>539</v>
      </c>
      <c r="E167" s="5">
        <v>2023</v>
      </c>
      <c r="F167" s="5">
        <v>2024</v>
      </c>
      <c r="G167" s="102">
        <v>11670</v>
      </c>
      <c r="H167" s="102">
        <v>5371.2</v>
      </c>
      <c r="I167" s="102">
        <v>11670</v>
      </c>
      <c r="J167" s="102">
        <v>6298.8</v>
      </c>
      <c r="K167" s="102">
        <v>5371.2</v>
      </c>
      <c r="L167" s="102">
        <f t="shared" si="23"/>
        <v>5370</v>
      </c>
      <c r="M167" s="102">
        <v>5370</v>
      </c>
      <c r="N167" s="102"/>
      <c r="O167" s="102"/>
      <c r="P167" s="104" t="s">
        <v>52</v>
      </c>
      <c r="Q167" s="147" t="s">
        <v>43</v>
      </c>
      <c r="R167" s="106" t="s">
        <v>731</v>
      </c>
      <c r="S167" s="148"/>
      <c r="T167" s="107"/>
      <c r="U167" s="107"/>
      <c r="V167" s="149" t="s">
        <v>18</v>
      </c>
      <c r="W167" s="107"/>
      <c r="X167" s="149" t="s">
        <v>18</v>
      </c>
      <c r="Y167" s="108"/>
      <c r="Z167" s="109" t="s">
        <v>540</v>
      </c>
      <c r="AA167" s="150"/>
      <c r="AB167" s="5" t="s">
        <v>541</v>
      </c>
      <c r="AC167" s="28"/>
      <c r="AD167" s="98"/>
    </row>
    <row r="168" spans="1:31" s="29" customFormat="1" ht="141.75" x14ac:dyDescent="0.3">
      <c r="A168" s="99">
        <v>27</v>
      </c>
      <c r="B168" s="100" t="s">
        <v>458</v>
      </c>
      <c r="C168" s="101" t="s">
        <v>459</v>
      </c>
      <c r="D168" s="101" t="s">
        <v>542</v>
      </c>
      <c r="E168" s="5">
        <v>2023</v>
      </c>
      <c r="F168" s="5">
        <v>2024</v>
      </c>
      <c r="G168" s="102">
        <v>72997.513999999996</v>
      </c>
      <c r="H168" s="102">
        <v>31568.001999999993</v>
      </c>
      <c r="I168" s="102">
        <v>45726.012000000002</v>
      </c>
      <c r="J168" s="102">
        <v>41037.512000000002</v>
      </c>
      <c r="K168" s="102">
        <v>4688.5</v>
      </c>
      <c r="L168" s="102">
        <f t="shared" si="23"/>
        <v>31568.002</v>
      </c>
      <c r="M168" s="102">
        <v>31568.002</v>
      </c>
      <c r="N168" s="102"/>
      <c r="O168" s="102"/>
      <c r="P168" s="104" t="s">
        <v>19</v>
      </c>
      <c r="Q168" s="57" t="s">
        <v>43</v>
      </c>
      <c r="R168" s="106" t="s">
        <v>724</v>
      </c>
      <c r="S168" s="104" t="s">
        <v>18</v>
      </c>
      <c r="T168" s="107"/>
      <c r="U168" s="106" t="s">
        <v>543</v>
      </c>
      <c r="V168" s="104" t="s">
        <v>18</v>
      </c>
      <c r="W168" s="107"/>
      <c r="X168" s="104" t="s">
        <v>18</v>
      </c>
      <c r="Y168" s="108"/>
      <c r="Z168" s="109">
        <v>400</v>
      </c>
      <c r="AA168" s="150"/>
      <c r="AB168" s="5"/>
      <c r="AC168" s="28"/>
      <c r="AD168" s="98"/>
    </row>
    <row r="169" spans="1:31" s="29" customFormat="1" ht="162" x14ac:dyDescent="0.3">
      <c r="A169" s="111">
        <v>28</v>
      </c>
      <c r="B169" s="100" t="s">
        <v>458</v>
      </c>
      <c r="C169" s="101" t="s">
        <v>459</v>
      </c>
      <c r="D169" s="101" t="s">
        <v>544</v>
      </c>
      <c r="E169" s="5">
        <v>2023</v>
      </c>
      <c r="F169" s="5">
        <v>2024</v>
      </c>
      <c r="G169" s="102">
        <v>205126.32199999999</v>
      </c>
      <c r="H169" s="102">
        <v>127354.98151999999</v>
      </c>
      <c r="I169" s="102">
        <v>98854.221000000005</v>
      </c>
      <c r="J169" s="102">
        <v>76105.119999999995</v>
      </c>
      <c r="K169" s="102">
        <v>22749.10100000001</v>
      </c>
      <c r="L169" s="102">
        <f t="shared" si="23"/>
        <v>127354.982</v>
      </c>
      <c r="M169" s="102">
        <v>127354.982</v>
      </c>
      <c r="N169" s="102"/>
      <c r="O169" s="102"/>
      <c r="P169" s="104" t="s">
        <v>19</v>
      </c>
      <c r="Q169" s="57" t="s">
        <v>43</v>
      </c>
      <c r="R169" s="106" t="s">
        <v>725</v>
      </c>
      <c r="S169" s="104" t="s">
        <v>19</v>
      </c>
      <c r="T169" s="106" t="s">
        <v>545</v>
      </c>
      <c r="U169" s="106" t="s">
        <v>546</v>
      </c>
      <c r="V169" s="104" t="s">
        <v>18</v>
      </c>
      <c r="W169" s="107"/>
      <c r="X169" s="104" t="s">
        <v>18</v>
      </c>
      <c r="Y169" s="108"/>
      <c r="Z169" s="109">
        <v>780</v>
      </c>
      <c r="AA169" s="150"/>
      <c r="AB169" s="5" t="s">
        <v>547</v>
      </c>
      <c r="AC169" s="28"/>
      <c r="AD169" s="98"/>
    </row>
    <row r="170" spans="1:31" s="29" customFormat="1" ht="121.5" x14ac:dyDescent="0.3">
      <c r="A170" s="99">
        <v>29</v>
      </c>
      <c r="B170" s="100" t="s">
        <v>458</v>
      </c>
      <c r="C170" s="101" t="s">
        <v>459</v>
      </c>
      <c r="D170" s="101" t="s">
        <v>548</v>
      </c>
      <c r="E170" s="5">
        <v>2023</v>
      </c>
      <c r="F170" s="5">
        <v>2024</v>
      </c>
      <c r="G170" s="102">
        <v>274379.09299999999</v>
      </c>
      <c r="H170" s="102">
        <v>257667.91699999999</v>
      </c>
      <c r="I170" s="102">
        <v>20697.038</v>
      </c>
      <c r="J170" s="102">
        <v>14287.175999999999</v>
      </c>
      <c r="K170" s="102">
        <v>6409.862000000001</v>
      </c>
      <c r="L170" s="102">
        <f t="shared" si="23"/>
        <v>257667.91699999999</v>
      </c>
      <c r="M170" s="102">
        <v>257667.91699999999</v>
      </c>
      <c r="N170" s="102"/>
      <c r="O170" s="102"/>
      <c r="P170" s="104" t="s">
        <v>19</v>
      </c>
      <c r="Q170" s="57" t="s">
        <v>43</v>
      </c>
      <c r="R170" s="106" t="s">
        <v>725</v>
      </c>
      <c r="S170" s="104" t="s">
        <v>19</v>
      </c>
      <c r="T170" s="106" t="s">
        <v>549</v>
      </c>
      <c r="U170" s="106" t="s">
        <v>550</v>
      </c>
      <c r="V170" s="104" t="s">
        <v>18</v>
      </c>
      <c r="W170" s="107"/>
      <c r="X170" s="104" t="s">
        <v>18</v>
      </c>
      <c r="Y170" s="108"/>
      <c r="Z170" s="109">
        <v>432</v>
      </c>
      <c r="AA170" s="150"/>
      <c r="AB170" s="5"/>
      <c r="AC170" s="28"/>
      <c r="AD170" s="98"/>
    </row>
    <row r="171" spans="1:31" s="29" customFormat="1" ht="141.75" x14ac:dyDescent="0.3">
      <c r="A171" s="111">
        <v>30</v>
      </c>
      <c r="B171" s="100" t="s">
        <v>458</v>
      </c>
      <c r="C171" s="101" t="s">
        <v>459</v>
      </c>
      <c r="D171" s="101" t="s">
        <v>551</v>
      </c>
      <c r="E171" s="5">
        <v>2023</v>
      </c>
      <c r="F171" s="5">
        <v>2024</v>
      </c>
      <c r="G171" s="102">
        <v>69519.467000000004</v>
      </c>
      <c r="H171" s="102">
        <v>45115.523000000001</v>
      </c>
      <c r="I171" s="102">
        <v>27691.764999999999</v>
      </c>
      <c r="J171" s="102">
        <v>23618.579000000002</v>
      </c>
      <c r="K171" s="102">
        <v>4073.1859999999979</v>
      </c>
      <c r="L171" s="102">
        <f t="shared" si="23"/>
        <v>45115.523000000001</v>
      </c>
      <c r="M171" s="102">
        <v>45115.523000000001</v>
      </c>
      <c r="N171" s="102"/>
      <c r="O171" s="102"/>
      <c r="P171" s="104" t="s">
        <v>19</v>
      </c>
      <c r="Q171" s="57" t="s">
        <v>43</v>
      </c>
      <c r="R171" s="106" t="s">
        <v>725</v>
      </c>
      <c r="S171" s="104" t="s">
        <v>19</v>
      </c>
      <c r="T171" s="106" t="s">
        <v>552</v>
      </c>
      <c r="U171" s="106" t="s">
        <v>553</v>
      </c>
      <c r="V171" s="104" t="s">
        <v>18</v>
      </c>
      <c r="W171" s="107"/>
      <c r="X171" s="104" t="s">
        <v>18</v>
      </c>
      <c r="Y171" s="108"/>
      <c r="Z171" s="109">
        <v>683</v>
      </c>
      <c r="AA171" s="150"/>
      <c r="AB171" s="5"/>
      <c r="AC171" s="28"/>
      <c r="AD171" s="98"/>
    </row>
    <row r="172" spans="1:31" s="29" customFormat="1" ht="101.25" x14ac:dyDescent="0.3">
      <c r="A172" s="99">
        <v>31</v>
      </c>
      <c r="B172" s="100" t="s">
        <v>458</v>
      </c>
      <c r="C172" s="101" t="s">
        <v>512</v>
      </c>
      <c r="D172" s="101" t="s">
        <v>554</v>
      </c>
      <c r="E172" s="5">
        <v>2023</v>
      </c>
      <c r="F172" s="5">
        <v>2024</v>
      </c>
      <c r="G172" s="102">
        <v>7109.7539999999999</v>
      </c>
      <c r="H172" s="102">
        <v>6304.027</v>
      </c>
      <c r="I172" s="102">
        <v>6670</v>
      </c>
      <c r="J172" s="102">
        <v>708.154</v>
      </c>
      <c r="K172" s="102">
        <v>5961.8459999999995</v>
      </c>
      <c r="L172" s="102">
        <f t="shared" si="23"/>
        <v>5961.8459999999995</v>
      </c>
      <c r="M172" s="102">
        <v>5961.8459999999995</v>
      </c>
      <c r="N172" s="102"/>
      <c r="O172" s="102"/>
      <c r="P172" s="104" t="s">
        <v>19</v>
      </c>
      <c r="Q172" s="57" t="s">
        <v>43</v>
      </c>
      <c r="R172" s="106" t="s">
        <v>724</v>
      </c>
      <c r="S172" s="30" t="s">
        <v>19</v>
      </c>
      <c r="T172" s="5" t="s">
        <v>555</v>
      </c>
      <c r="U172" s="5" t="s">
        <v>556</v>
      </c>
      <c r="V172" s="104" t="s">
        <v>18</v>
      </c>
      <c r="W172" s="107"/>
      <c r="X172" s="104" t="s">
        <v>18</v>
      </c>
      <c r="Y172" s="108"/>
      <c r="Z172" s="150">
        <v>1005</v>
      </c>
      <c r="AA172" s="150"/>
      <c r="AB172" s="5"/>
      <c r="AC172" s="28"/>
      <c r="AD172" s="98"/>
    </row>
    <row r="173" spans="1:31" s="29" customFormat="1" ht="101.25" x14ac:dyDescent="0.3">
      <c r="A173" s="111">
        <v>32</v>
      </c>
      <c r="B173" s="100" t="s">
        <v>458</v>
      </c>
      <c r="C173" s="101" t="s">
        <v>512</v>
      </c>
      <c r="D173" s="101" t="s">
        <v>557</v>
      </c>
      <c r="E173" s="5">
        <v>2023</v>
      </c>
      <c r="F173" s="5">
        <v>2024</v>
      </c>
      <c r="G173" s="102">
        <v>61467.190999999999</v>
      </c>
      <c r="H173" s="102">
        <v>14977.531999999999</v>
      </c>
      <c r="I173" s="102">
        <v>61467.190999999999</v>
      </c>
      <c r="J173" s="102">
        <v>46489.659</v>
      </c>
      <c r="K173" s="102">
        <v>14977.531999999999</v>
      </c>
      <c r="L173" s="102">
        <f t="shared" si="23"/>
        <v>14977.531999999999</v>
      </c>
      <c r="M173" s="102">
        <v>14977.531999999999</v>
      </c>
      <c r="N173" s="102"/>
      <c r="O173" s="102"/>
      <c r="P173" s="104" t="s">
        <v>18</v>
      </c>
      <c r="Q173" s="57" t="s">
        <v>43</v>
      </c>
      <c r="R173" s="106" t="s">
        <v>731</v>
      </c>
      <c r="S173" s="148"/>
      <c r="T173" s="5"/>
      <c r="U173" s="5"/>
      <c r="V173" s="104" t="s">
        <v>18</v>
      </c>
      <c r="W173" s="107"/>
      <c r="X173" s="104" t="s">
        <v>18</v>
      </c>
      <c r="Y173" s="108"/>
      <c r="Z173" s="150"/>
      <c r="AA173" s="150"/>
      <c r="AB173" s="5"/>
      <c r="AC173" s="28"/>
      <c r="AD173" s="98"/>
    </row>
    <row r="174" spans="1:31" s="29" customFormat="1" ht="162" x14ac:dyDescent="0.3">
      <c r="A174" s="99">
        <v>33</v>
      </c>
      <c r="B174" s="100" t="s">
        <v>458</v>
      </c>
      <c r="C174" s="101" t="s">
        <v>512</v>
      </c>
      <c r="D174" s="101" t="s">
        <v>558</v>
      </c>
      <c r="E174" s="5">
        <v>2023</v>
      </c>
      <c r="F174" s="5">
        <v>2024</v>
      </c>
      <c r="G174" s="102">
        <v>13889.066000000001</v>
      </c>
      <c r="H174" s="102">
        <v>12690.409000000001</v>
      </c>
      <c r="I174" s="102">
        <v>13889.07</v>
      </c>
      <c r="J174" s="102">
        <v>1135.3679999999999</v>
      </c>
      <c r="K174" s="102">
        <v>12753.701999999999</v>
      </c>
      <c r="L174" s="102">
        <f t="shared" si="23"/>
        <v>12690.409000000001</v>
      </c>
      <c r="M174" s="102">
        <v>12690.409000000001</v>
      </c>
      <c r="N174" s="102"/>
      <c r="O174" s="102"/>
      <c r="P174" s="104" t="s">
        <v>19</v>
      </c>
      <c r="Q174" s="57" t="s">
        <v>43</v>
      </c>
      <c r="R174" s="106" t="s">
        <v>724</v>
      </c>
      <c r="S174" s="30" t="s">
        <v>19</v>
      </c>
      <c r="T174" s="5" t="s">
        <v>559</v>
      </c>
      <c r="U174" s="5" t="s">
        <v>560</v>
      </c>
      <c r="V174" s="104" t="s">
        <v>18</v>
      </c>
      <c r="W174" s="107"/>
      <c r="X174" s="104" t="s">
        <v>18</v>
      </c>
      <c r="Y174" s="108"/>
      <c r="Z174" s="150">
        <v>248</v>
      </c>
      <c r="AA174" s="150"/>
      <c r="AB174" s="5"/>
      <c r="AC174" s="28"/>
      <c r="AD174" s="98"/>
    </row>
    <row r="175" spans="1:31" s="29" customFormat="1" ht="121.5" x14ac:dyDescent="0.3">
      <c r="A175" s="111">
        <v>34</v>
      </c>
      <c r="B175" s="100" t="s">
        <v>458</v>
      </c>
      <c r="C175" s="101" t="s">
        <v>512</v>
      </c>
      <c r="D175" s="101" t="s">
        <v>561</v>
      </c>
      <c r="E175" s="5">
        <v>2023</v>
      </c>
      <c r="F175" s="5">
        <v>2024</v>
      </c>
      <c r="G175" s="102">
        <v>7422.049</v>
      </c>
      <c r="H175" s="102">
        <v>3703.9300000000003</v>
      </c>
      <c r="I175" s="102">
        <v>5578.36</v>
      </c>
      <c r="J175" s="102">
        <v>3643.4389999999999</v>
      </c>
      <c r="K175" s="102">
        <v>1934.9209999999998</v>
      </c>
      <c r="L175" s="102">
        <f t="shared" si="23"/>
        <v>3703.9300000000003</v>
      </c>
      <c r="M175" s="102">
        <v>3703.9300000000003</v>
      </c>
      <c r="N175" s="102"/>
      <c r="O175" s="102"/>
      <c r="P175" s="104" t="s">
        <v>19</v>
      </c>
      <c r="Q175" s="57" t="s">
        <v>43</v>
      </c>
      <c r="R175" s="106" t="s">
        <v>724</v>
      </c>
      <c r="S175" s="30" t="s">
        <v>19</v>
      </c>
      <c r="T175" s="5" t="s">
        <v>562</v>
      </c>
      <c r="U175" s="5" t="s">
        <v>563</v>
      </c>
      <c r="V175" s="104" t="s">
        <v>18</v>
      </c>
      <c r="W175" s="107"/>
      <c r="X175" s="104" t="s">
        <v>18</v>
      </c>
      <c r="Y175" s="108"/>
      <c r="Z175" s="150">
        <v>662</v>
      </c>
      <c r="AA175" s="150"/>
      <c r="AB175" s="5"/>
      <c r="AC175" s="28"/>
      <c r="AD175" s="98"/>
    </row>
    <row r="176" spans="1:31" s="29" customFormat="1" ht="101.25" x14ac:dyDescent="0.3">
      <c r="A176" s="99">
        <v>35</v>
      </c>
      <c r="B176" s="100" t="s">
        <v>458</v>
      </c>
      <c r="C176" s="101" t="s">
        <v>512</v>
      </c>
      <c r="D176" s="101" t="s">
        <v>564</v>
      </c>
      <c r="E176" s="5">
        <v>2023</v>
      </c>
      <c r="F176" s="5">
        <v>2024</v>
      </c>
      <c r="G176" s="102">
        <v>6582.9350000000004</v>
      </c>
      <c r="H176" s="102">
        <v>4773.1280000000006</v>
      </c>
      <c r="I176" s="102">
        <v>6133.97</v>
      </c>
      <c r="J176" s="102">
        <v>1736.364</v>
      </c>
      <c r="K176" s="102">
        <v>4397.6059999999998</v>
      </c>
      <c r="L176" s="102">
        <f t="shared" si="23"/>
        <v>4397.6059999999998</v>
      </c>
      <c r="M176" s="102">
        <v>4397.6059999999998</v>
      </c>
      <c r="N176" s="102"/>
      <c r="O176" s="102"/>
      <c r="P176" s="104" t="s">
        <v>19</v>
      </c>
      <c r="Q176" s="57" t="s">
        <v>43</v>
      </c>
      <c r="R176" s="106" t="s">
        <v>724</v>
      </c>
      <c r="S176" s="30" t="s">
        <v>19</v>
      </c>
      <c r="T176" s="5" t="s">
        <v>565</v>
      </c>
      <c r="U176" s="5" t="s">
        <v>566</v>
      </c>
      <c r="V176" s="104" t="s">
        <v>18</v>
      </c>
      <c r="W176" s="107"/>
      <c r="X176" s="104" t="s">
        <v>18</v>
      </c>
      <c r="Y176" s="108"/>
      <c r="Z176" s="150">
        <v>517</v>
      </c>
      <c r="AA176" s="150"/>
      <c r="AB176" s="5"/>
      <c r="AC176" s="28"/>
      <c r="AD176" s="98"/>
    </row>
    <row r="177" spans="1:30" s="29" customFormat="1" ht="101.25" x14ac:dyDescent="0.3">
      <c r="A177" s="111">
        <v>36</v>
      </c>
      <c r="B177" s="100" t="s">
        <v>458</v>
      </c>
      <c r="C177" s="101" t="s">
        <v>512</v>
      </c>
      <c r="D177" s="101" t="s">
        <v>567</v>
      </c>
      <c r="E177" s="5">
        <v>2023</v>
      </c>
      <c r="F177" s="5">
        <v>2024</v>
      </c>
      <c r="G177" s="102">
        <v>9518.9869999999992</v>
      </c>
      <c r="H177" s="102">
        <v>8532.1639999999989</v>
      </c>
      <c r="I177" s="102">
        <v>6223.13</v>
      </c>
      <c r="J177" s="102">
        <v>882.03300000000002</v>
      </c>
      <c r="K177" s="102">
        <v>5341.0969999999998</v>
      </c>
      <c r="L177" s="102">
        <f t="shared" si="23"/>
        <v>5341.0969999999998</v>
      </c>
      <c r="M177" s="102">
        <v>5341.0969999999998</v>
      </c>
      <c r="N177" s="102"/>
      <c r="O177" s="102"/>
      <c r="P177" s="104" t="s">
        <v>19</v>
      </c>
      <c r="Q177" s="57" t="s">
        <v>43</v>
      </c>
      <c r="R177" s="106" t="s">
        <v>724</v>
      </c>
      <c r="S177" s="30" t="s">
        <v>19</v>
      </c>
      <c r="T177" s="5" t="s">
        <v>568</v>
      </c>
      <c r="U177" s="5" t="s">
        <v>569</v>
      </c>
      <c r="V177" s="104" t="s">
        <v>18</v>
      </c>
      <c r="W177" s="107"/>
      <c r="X177" s="104" t="s">
        <v>18</v>
      </c>
      <c r="Y177" s="108"/>
      <c r="Z177" s="150">
        <v>413</v>
      </c>
      <c r="AA177" s="150"/>
      <c r="AB177" s="5"/>
      <c r="AC177" s="28"/>
      <c r="AD177" s="98"/>
    </row>
    <row r="178" spans="1:30" s="29" customFormat="1" ht="121.5" x14ac:dyDescent="0.3">
      <c r="A178" s="99">
        <v>37</v>
      </c>
      <c r="B178" s="100" t="s">
        <v>458</v>
      </c>
      <c r="C178" s="101" t="s">
        <v>512</v>
      </c>
      <c r="D178" s="101" t="s">
        <v>570</v>
      </c>
      <c r="E178" s="5">
        <v>2023</v>
      </c>
      <c r="F178" s="5">
        <v>2024</v>
      </c>
      <c r="G178" s="102">
        <v>22427.882000000001</v>
      </c>
      <c r="H178" s="102">
        <v>11260.484000000002</v>
      </c>
      <c r="I178" s="102">
        <v>19139.66</v>
      </c>
      <c r="J178" s="102">
        <v>10887.728999999999</v>
      </c>
      <c r="K178" s="102">
        <v>8251.9310000000005</v>
      </c>
      <c r="L178" s="102">
        <f t="shared" si="23"/>
        <v>8251.9310000000005</v>
      </c>
      <c r="M178" s="102">
        <v>8251.9310000000005</v>
      </c>
      <c r="N178" s="102"/>
      <c r="O178" s="102"/>
      <c r="P178" s="104" t="s">
        <v>19</v>
      </c>
      <c r="Q178" s="57" t="s">
        <v>43</v>
      </c>
      <c r="R178" s="106" t="s">
        <v>724</v>
      </c>
      <c r="S178" s="30" t="s">
        <v>19</v>
      </c>
      <c r="T178" s="5" t="s">
        <v>571</v>
      </c>
      <c r="U178" s="5" t="s">
        <v>572</v>
      </c>
      <c r="V178" s="104" t="s">
        <v>18</v>
      </c>
      <c r="W178" s="107"/>
      <c r="X178" s="104" t="s">
        <v>18</v>
      </c>
      <c r="Y178" s="108"/>
      <c r="Z178" s="150">
        <v>263</v>
      </c>
      <c r="AA178" s="150"/>
      <c r="AB178" s="5"/>
      <c r="AC178" s="28"/>
      <c r="AD178" s="98"/>
    </row>
    <row r="179" spans="1:30" s="29" customFormat="1" ht="101.25" x14ac:dyDescent="0.3">
      <c r="A179" s="111">
        <v>38</v>
      </c>
      <c r="B179" s="100" t="s">
        <v>458</v>
      </c>
      <c r="C179" s="101" t="s">
        <v>512</v>
      </c>
      <c r="D179" s="101" t="s">
        <v>573</v>
      </c>
      <c r="E179" s="5">
        <v>2023</v>
      </c>
      <c r="F179" s="5">
        <v>2024</v>
      </c>
      <c r="G179" s="102">
        <v>15536.147000000001</v>
      </c>
      <c r="H179" s="102">
        <v>14480.491000000002</v>
      </c>
      <c r="I179" s="102">
        <v>14324.94</v>
      </c>
      <c r="J179" s="102">
        <v>960.50099999999998</v>
      </c>
      <c r="K179" s="102">
        <v>13364.439</v>
      </c>
      <c r="L179" s="102">
        <f t="shared" si="23"/>
        <v>13364.439</v>
      </c>
      <c r="M179" s="102">
        <v>13364.439</v>
      </c>
      <c r="N179" s="102"/>
      <c r="O179" s="102"/>
      <c r="P179" s="104" t="s">
        <v>19</v>
      </c>
      <c r="Q179" s="57" t="s">
        <v>43</v>
      </c>
      <c r="R179" s="106" t="s">
        <v>724</v>
      </c>
      <c r="S179" s="30" t="s">
        <v>19</v>
      </c>
      <c r="T179" s="5" t="s">
        <v>574</v>
      </c>
      <c r="U179" s="5" t="s">
        <v>575</v>
      </c>
      <c r="V179" s="104" t="s">
        <v>18</v>
      </c>
      <c r="W179" s="107"/>
      <c r="X179" s="104" t="s">
        <v>18</v>
      </c>
      <c r="Y179" s="108"/>
      <c r="Z179" s="150">
        <v>527</v>
      </c>
      <c r="AA179" s="150"/>
      <c r="AB179" s="5"/>
      <c r="AC179" s="28"/>
      <c r="AD179" s="98"/>
    </row>
    <row r="180" spans="1:30" s="29" customFormat="1" ht="101.25" x14ac:dyDescent="0.3">
      <c r="A180" s="99">
        <v>39</v>
      </c>
      <c r="B180" s="100" t="s">
        <v>458</v>
      </c>
      <c r="C180" s="101" t="s">
        <v>512</v>
      </c>
      <c r="D180" s="101" t="s">
        <v>576</v>
      </c>
      <c r="E180" s="5">
        <v>2023</v>
      </c>
      <c r="F180" s="5">
        <v>2024</v>
      </c>
      <c r="G180" s="102">
        <v>51984.673000000003</v>
      </c>
      <c r="H180" s="102">
        <v>31033.006000000005</v>
      </c>
      <c r="I180" s="102">
        <v>44787.69</v>
      </c>
      <c r="J180" s="102">
        <v>20495.121999999999</v>
      </c>
      <c r="K180" s="102">
        <v>24292.568000000003</v>
      </c>
      <c r="L180" s="102">
        <f t="shared" si="23"/>
        <v>31033.006000000005</v>
      </c>
      <c r="M180" s="102">
        <v>31033.006000000005</v>
      </c>
      <c r="N180" s="102"/>
      <c r="O180" s="102"/>
      <c r="P180" s="104" t="s">
        <v>19</v>
      </c>
      <c r="Q180" s="57" t="s">
        <v>43</v>
      </c>
      <c r="R180" s="106" t="s">
        <v>724</v>
      </c>
      <c r="S180" s="30" t="s">
        <v>19</v>
      </c>
      <c r="T180" s="5" t="s">
        <v>577</v>
      </c>
      <c r="U180" s="5" t="s">
        <v>578</v>
      </c>
      <c r="V180" s="104" t="s">
        <v>18</v>
      </c>
      <c r="W180" s="107"/>
      <c r="X180" s="104" t="s">
        <v>18</v>
      </c>
      <c r="Y180" s="108"/>
      <c r="Z180" s="150">
        <v>927</v>
      </c>
      <c r="AA180" s="150"/>
      <c r="AB180" s="5"/>
      <c r="AC180" s="28"/>
      <c r="AD180" s="98"/>
    </row>
    <row r="181" spans="1:30" s="29" customFormat="1" ht="101.25" x14ac:dyDescent="0.3">
      <c r="A181" s="111">
        <v>40</v>
      </c>
      <c r="B181" s="100" t="s">
        <v>458</v>
      </c>
      <c r="C181" s="101" t="s">
        <v>512</v>
      </c>
      <c r="D181" s="101" t="s">
        <v>579</v>
      </c>
      <c r="E181" s="5">
        <v>2023</v>
      </c>
      <c r="F181" s="5">
        <v>2024</v>
      </c>
      <c r="G181" s="102">
        <v>38172.917999999998</v>
      </c>
      <c r="H181" s="102">
        <v>32339.610999999997</v>
      </c>
      <c r="I181" s="102">
        <v>36079.949999999997</v>
      </c>
      <c r="J181" s="102">
        <v>5557.99</v>
      </c>
      <c r="K181" s="102">
        <v>30521.96</v>
      </c>
      <c r="L181" s="102">
        <f t="shared" si="23"/>
        <v>30521.96</v>
      </c>
      <c r="M181" s="102">
        <v>30521.96</v>
      </c>
      <c r="N181" s="102"/>
      <c r="O181" s="102"/>
      <c r="P181" s="104" t="s">
        <v>19</v>
      </c>
      <c r="Q181" s="57" t="s">
        <v>43</v>
      </c>
      <c r="R181" s="106" t="s">
        <v>724</v>
      </c>
      <c r="S181" s="30" t="s">
        <v>19</v>
      </c>
      <c r="T181" s="5" t="s">
        <v>580</v>
      </c>
      <c r="U181" s="5" t="s">
        <v>581</v>
      </c>
      <c r="V181" s="104" t="s">
        <v>18</v>
      </c>
      <c r="W181" s="107"/>
      <c r="X181" s="104" t="s">
        <v>18</v>
      </c>
      <c r="Y181" s="108"/>
      <c r="Z181" s="150">
        <v>705</v>
      </c>
      <c r="AA181" s="150"/>
      <c r="AB181" s="5"/>
      <c r="AC181" s="28"/>
      <c r="AD181" s="98"/>
    </row>
    <row r="182" spans="1:30" s="29" customFormat="1" ht="121.5" x14ac:dyDescent="0.3">
      <c r="A182" s="99">
        <v>41</v>
      </c>
      <c r="B182" s="100" t="s">
        <v>458</v>
      </c>
      <c r="C182" s="101" t="s">
        <v>512</v>
      </c>
      <c r="D182" s="101" t="s">
        <v>582</v>
      </c>
      <c r="E182" s="5">
        <v>2023</v>
      </c>
      <c r="F182" s="5">
        <v>2024</v>
      </c>
      <c r="G182" s="102">
        <v>18069.076000000001</v>
      </c>
      <c r="H182" s="102">
        <v>7746.6540000000023</v>
      </c>
      <c r="I182" s="102">
        <v>16452.830000000002</v>
      </c>
      <c r="J182" s="102">
        <v>9980.6389999999992</v>
      </c>
      <c r="K182" s="102">
        <v>6472.1910000000025</v>
      </c>
      <c r="L182" s="102">
        <f t="shared" si="23"/>
        <v>7746.6540000000023</v>
      </c>
      <c r="M182" s="102">
        <v>7746.6540000000023</v>
      </c>
      <c r="N182" s="102"/>
      <c r="O182" s="102"/>
      <c r="P182" s="104" t="s">
        <v>19</v>
      </c>
      <c r="Q182" s="57" t="s">
        <v>43</v>
      </c>
      <c r="R182" s="106" t="s">
        <v>724</v>
      </c>
      <c r="S182" s="30" t="s">
        <v>19</v>
      </c>
      <c r="T182" s="5" t="s">
        <v>583</v>
      </c>
      <c r="U182" s="5" t="s">
        <v>584</v>
      </c>
      <c r="V182" s="104" t="s">
        <v>18</v>
      </c>
      <c r="W182" s="107"/>
      <c r="X182" s="104" t="s">
        <v>18</v>
      </c>
      <c r="Y182" s="108"/>
      <c r="Z182" s="150">
        <v>736</v>
      </c>
      <c r="AA182" s="150"/>
      <c r="AB182" s="5"/>
      <c r="AC182" s="28"/>
      <c r="AD182" s="98"/>
    </row>
    <row r="183" spans="1:30" s="29" customFormat="1" ht="101.25" x14ac:dyDescent="0.3">
      <c r="A183" s="111">
        <v>42</v>
      </c>
      <c r="B183" s="100" t="s">
        <v>458</v>
      </c>
      <c r="C183" s="101" t="s">
        <v>512</v>
      </c>
      <c r="D183" s="101" t="s">
        <v>585</v>
      </c>
      <c r="E183" s="5">
        <v>2023</v>
      </c>
      <c r="F183" s="5">
        <v>2024</v>
      </c>
      <c r="G183" s="102">
        <v>7767.5860000000002</v>
      </c>
      <c r="H183" s="102">
        <v>4571.9760000000006</v>
      </c>
      <c r="I183" s="102">
        <v>5675.37</v>
      </c>
      <c r="J183" s="102">
        <v>3024.2060000000001</v>
      </c>
      <c r="K183" s="102">
        <v>2651.1639999999998</v>
      </c>
      <c r="L183" s="102">
        <f t="shared" si="23"/>
        <v>4571.9760000000006</v>
      </c>
      <c r="M183" s="102">
        <v>4571.9760000000006</v>
      </c>
      <c r="N183" s="102"/>
      <c r="O183" s="102"/>
      <c r="P183" s="104" t="s">
        <v>19</v>
      </c>
      <c r="Q183" s="57" t="s">
        <v>43</v>
      </c>
      <c r="R183" s="106" t="s">
        <v>724</v>
      </c>
      <c r="S183" s="30" t="s">
        <v>19</v>
      </c>
      <c r="T183" s="5" t="s">
        <v>586</v>
      </c>
      <c r="U183" s="5" t="s">
        <v>587</v>
      </c>
      <c r="V183" s="104" t="s">
        <v>18</v>
      </c>
      <c r="W183" s="107"/>
      <c r="X183" s="104" t="s">
        <v>18</v>
      </c>
      <c r="Y183" s="108"/>
      <c r="Z183" s="150">
        <v>507</v>
      </c>
      <c r="AA183" s="150"/>
      <c r="AB183" s="5"/>
      <c r="AC183" s="28"/>
      <c r="AD183" s="98"/>
    </row>
    <row r="184" spans="1:30" s="29" customFormat="1" ht="121.5" x14ac:dyDescent="0.3">
      <c r="A184" s="99">
        <v>43</v>
      </c>
      <c r="B184" s="100" t="s">
        <v>458</v>
      </c>
      <c r="C184" s="101" t="s">
        <v>512</v>
      </c>
      <c r="D184" s="101" t="s">
        <v>588</v>
      </c>
      <c r="E184" s="5">
        <v>2023</v>
      </c>
      <c r="F184" s="5">
        <v>2024</v>
      </c>
      <c r="G184" s="102">
        <v>7235.2179999999998</v>
      </c>
      <c r="H184" s="102">
        <v>6311.268</v>
      </c>
      <c r="I184" s="102">
        <v>7235.22</v>
      </c>
      <c r="J184" s="102">
        <v>821.11099999999999</v>
      </c>
      <c r="K184" s="102">
        <v>6414.1090000000004</v>
      </c>
      <c r="L184" s="102">
        <f t="shared" si="23"/>
        <v>6311.268</v>
      </c>
      <c r="M184" s="102">
        <v>6311.268</v>
      </c>
      <c r="N184" s="102"/>
      <c r="O184" s="102"/>
      <c r="P184" s="104" t="s">
        <v>19</v>
      </c>
      <c r="Q184" s="57" t="s">
        <v>43</v>
      </c>
      <c r="R184" s="106" t="s">
        <v>724</v>
      </c>
      <c r="S184" s="30" t="s">
        <v>19</v>
      </c>
      <c r="T184" s="5" t="s">
        <v>589</v>
      </c>
      <c r="U184" s="5" t="s">
        <v>590</v>
      </c>
      <c r="V184" s="104" t="s">
        <v>18</v>
      </c>
      <c r="W184" s="107"/>
      <c r="X184" s="104" t="s">
        <v>18</v>
      </c>
      <c r="Y184" s="108"/>
      <c r="Z184" s="150">
        <v>884</v>
      </c>
      <c r="AA184" s="150"/>
      <c r="AB184" s="5"/>
      <c r="AC184" s="28"/>
      <c r="AD184" s="98"/>
    </row>
    <row r="185" spans="1:30" s="29" customFormat="1" ht="121.5" x14ac:dyDescent="0.3">
      <c r="A185" s="111">
        <v>44</v>
      </c>
      <c r="B185" s="100" t="s">
        <v>458</v>
      </c>
      <c r="C185" s="101" t="s">
        <v>512</v>
      </c>
      <c r="D185" s="101" t="s">
        <v>591</v>
      </c>
      <c r="E185" s="5">
        <v>2023</v>
      </c>
      <c r="F185" s="5">
        <v>2024</v>
      </c>
      <c r="G185" s="102">
        <v>20089.081999999999</v>
      </c>
      <c r="H185" s="102">
        <v>8320.5839999999989</v>
      </c>
      <c r="I185" s="102">
        <v>18284.169999999998</v>
      </c>
      <c r="J185" s="102">
        <v>11604.916999999999</v>
      </c>
      <c r="K185" s="102">
        <v>6679.2529999999988</v>
      </c>
      <c r="L185" s="102">
        <f t="shared" si="23"/>
        <v>8320.5839999999989</v>
      </c>
      <c r="M185" s="102">
        <v>8320.5839999999989</v>
      </c>
      <c r="N185" s="102"/>
      <c r="O185" s="102"/>
      <c r="P185" s="104" t="s">
        <v>19</v>
      </c>
      <c r="Q185" s="57" t="s">
        <v>43</v>
      </c>
      <c r="R185" s="106" t="s">
        <v>724</v>
      </c>
      <c r="S185" s="30" t="s">
        <v>19</v>
      </c>
      <c r="T185" s="5" t="s">
        <v>592</v>
      </c>
      <c r="U185" s="5" t="s">
        <v>593</v>
      </c>
      <c r="V185" s="104" t="s">
        <v>18</v>
      </c>
      <c r="W185" s="107"/>
      <c r="X185" s="104" t="s">
        <v>18</v>
      </c>
      <c r="Y185" s="108"/>
      <c r="Z185" s="150">
        <v>601</v>
      </c>
      <c r="AA185" s="150"/>
      <c r="AB185" s="5"/>
      <c r="AC185" s="28"/>
      <c r="AD185" s="98"/>
    </row>
    <row r="186" spans="1:30" s="29" customFormat="1" ht="121.5" x14ac:dyDescent="0.3">
      <c r="A186" s="99">
        <v>45</v>
      </c>
      <c r="B186" s="100" t="s">
        <v>458</v>
      </c>
      <c r="C186" s="101" t="s">
        <v>512</v>
      </c>
      <c r="D186" s="101" t="s">
        <v>594</v>
      </c>
      <c r="E186" s="5">
        <v>2023</v>
      </c>
      <c r="F186" s="5">
        <v>2024</v>
      </c>
      <c r="G186" s="102">
        <v>12590.616</v>
      </c>
      <c r="H186" s="102">
        <v>3928.8379999999997</v>
      </c>
      <c r="I186" s="102">
        <v>11594.09</v>
      </c>
      <c r="J186" s="102">
        <v>8537.6720000000005</v>
      </c>
      <c r="K186" s="102">
        <v>3056.4179999999997</v>
      </c>
      <c r="L186" s="102">
        <f t="shared" si="23"/>
        <v>3928.8379999999997</v>
      </c>
      <c r="M186" s="102">
        <v>3928.8379999999997</v>
      </c>
      <c r="N186" s="102"/>
      <c r="O186" s="102"/>
      <c r="P186" s="104" t="s">
        <v>19</v>
      </c>
      <c r="Q186" s="57" t="s">
        <v>43</v>
      </c>
      <c r="R186" s="106" t="s">
        <v>724</v>
      </c>
      <c r="S186" s="30" t="s">
        <v>19</v>
      </c>
      <c r="T186" s="5" t="s">
        <v>595</v>
      </c>
      <c r="U186" s="5" t="s">
        <v>596</v>
      </c>
      <c r="V186" s="104" t="s">
        <v>18</v>
      </c>
      <c r="W186" s="107"/>
      <c r="X186" s="104" t="s">
        <v>18</v>
      </c>
      <c r="Y186" s="108"/>
      <c r="Z186" s="150">
        <v>659</v>
      </c>
      <c r="AA186" s="150"/>
      <c r="AB186" s="5"/>
      <c r="AC186" s="28"/>
      <c r="AD186" s="98"/>
    </row>
    <row r="187" spans="1:30" s="29" customFormat="1" ht="121.5" x14ac:dyDescent="0.3">
      <c r="A187" s="111">
        <v>46</v>
      </c>
      <c r="B187" s="100" t="s">
        <v>458</v>
      </c>
      <c r="C187" s="101" t="s">
        <v>512</v>
      </c>
      <c r="D187" s="101" t="s">
        <v>597</v>
      </c>
      <c r="E187" s="5">
        <v>2023</v>
      </c>
      <c r="F187" s="5">
        <v>2024</v>
      </c>
      <c r="G187" s="102">
        <v>7080.61</v>
      </c>
      <c r="H187" s="102">
        <v>5325.8809999999994</v>
      </c>
      <c r="I187" s="102">
        <v>7080.61</v>
      </c>
      <c r="J187" s="102">
        <v>1685.3240000000001</v>
      </c>
      <c r="K187" s="102">
        <v>5395.2860000000001</v>
      </c>
      <c r="L187" s="102">
        <f t="shared" si="23"/>
        <v>5325.8809999999994</v>
      </c>
      <c r="M187" s="102">
        <v>5325.8809999999994</v>
      </c>
      <c r="N187" s="102"/>
      <c r="O187" s="102"/>
      <c r="P187" s="104" t="s">
        <v>19</v>
      </c>
      <c r="Q187" s="57" t="s">
        <v>43</v>
      </c>
      <c r="R187" s="106" t="s">
        <v>724</v>
      </c>
      <c r="S187" s="30" t="s">
        <v>19</v>
      </c>
      <c r="T187" s="5" t="s">
        <v>598</v>
      </c>
      <c r="U187" s="5" t="s">
        <v>599</v>
      </c>
      <c r="V187" s="104" t="s">
        <v>18</v>
      </c>
      <c r="W187" s="107"/>
      <c r="X187" s="104" t="s">
        <v>18</v>
      </c>
      <c r="Y187" s="108"/>
      <c r="Z187" s="150">
        <v>471</v>
      </c>
      <c r="AA187" s="150"/>
      <c r="AB187" s="5"/>
      <c r="AC187" s="28"/>
      <c r="AD187" s="98"/>
    </row>
    <row r="188" spans="1:30" s="29" customFormat="1" ht="121.5" x14ac:dyDescent="0.3">
      <c r="A188" s="99">
        <v>47</v>
      </c>
      <c r="B188" s="100" t="s">
        <v>458</v>
      </c>
      <c r="C188" s="101" t="s">
        <v>512</v>
      </c>
      <c r="D188" s="101" t="s">
        <v>600</v>
      </c>
      <c r="E188" s="5">
        <v>2023</v>
      </c>
      <c r="F188" s="5">
        <v>2024</v>
      </c>
      <c r="G188" s="102">
        <v>67412.202000000005</v>
      </c>
      <c r="H188" s="102">
        <v>65011.013000000006</v>
      </c>
      <c r="I188" s="102">
        <v>62762.12</v>
      </c>
      <c r="J188" s="102">
        <v>1897.895</v>
      </c>
      <c r="K188" s="102">
        <v>60864.225000000006</v>
      </c>
      <c r="L188" s="102">
        <f t="shared" si="23"/>
        <v>60864.225000000006</v>
      </c>
      <c r="M188" s="102">
        <v>60864.225000000006</v>
      </c>
      <c r="N188" s="102"/>
      <c r="O188" s="102"/>
      <c r="P188" s="104" t="s">
        <v>19</v>
      </c>
      <c r="Q188" s="57" t="s">
        <v>43</v>
      </c>
      <c r="R188" s="106" t="s">
        <v>724</v>
      </c>
      <c r="S188" s="30" t="s">
        <v>19</v>
      </c>
      <c r="T188" s="5" t="s">
        <v>601</v>
      </c>
      <c r="U188" s="5" t="s">
        <v>602</v>
      </c>
      <c r="V188" s="104" t="s">
        <v>18</v>
      </c>
      <c r="W188" s="107"/>
      <c r="X188" s="104" t="s">
        <v>18</v>
      </c>
      <c r="Y188" s="108"/>
      <c r="Z188" s="150">
        <v>369</v>
      </c>
      <c r="AA188" s="150"/>
      <c r="AB188" s="5"/>
      <c r="AC188" s="28"/>
      <c r="AD188" s="98"/>
    </row>
    <row r="189" spans="1:30" s="29" customFormat="1" ht="121.5" x14ac:dyDescent="0.3">
      <c r="A189" s="111">
        <v>48</v>
      </c>
      <c r="B189" s="100" t="s">
        <v>458</v>
      </c>
      <c r="C189" s="101" t="s">
        <v>512</v>
      </c>
      <c r="D189" s="101" t="s">
        <v>603</v>
      </c>
      <c r="E189" s="5">
        <v>2023</v>
      </c>
      <c r="F189" s="5">
        <v>2024</v>
      </c>
      <c r="G189" s="102">
        <v>13748.267</v>
      </c>
      <c r="H189" s="102">
        <v>10585.968000000001</v>
      </c>
      <c r="I189" s="102">
        <v>13748.27</v>
      </c>
      <c r="J189" s="102">
        <v>3059.4839999999999</v>
      </c>
      <c r="K189" s="102">
        <v>10688.786</v>
      </c>
      <c r="L189" s="102">
        <f t="shared" si="23"/>
        <v>10585.968000000001</v>
      </c>
      <c r="M189" s="102">
        <v>10585.968000000001</v>
      </c>
      <c r="N189" s="102"/>
      <c r="O189" s="102"/>
      <c r="P189" s="104" t="s">
        <v>19</v>
      </c>
      <c r="Q189" s="57" t="s">
        <v>43</v>
      </c>
      <c r="R189" s="106" t="s">
        <v>724</v>
      </c>
      <c r="S189" s="30" t="s">
        <v>19</v>
      </c>
      <c r="T189" s="5" t="s">
        <v>604</v>
      </c>
      <c r="U189" s="5" t="s">
        <v>605</v>
      </c>
      <c r="V189" s="104" t="s">
        <v>18</v>
      </c>
      <c r="W189" s="107"/>
      <c r="X189" s="104" t="s">
        <v>18</v>
      </c>
      <c r="Y189" s="108"/>
      <c r="Z189" s="150">
        <v>685</v>
      </c>
      <c r="AA189" s="150"/>
      <c r="AB189" s="5"/>
      <c r="AC189" s="28"/>
      <c r="AD189" s="98"/>
    </row>
    <row r="190" spans="1:30" s="29" customFormat="1" ht="121.5" x14ac:dyDescent="0.3">
      <c r="A190" s="99">
        <v>49</v>
      </c>
      <c r="B190" s="100" t="s">
        <v>458</v>
      </c>
      <c r="C190" s="101" t="s">
        <v>512</v>
      </c>
      <c r="D190" s="101" t="s">
        <v>606</v>
      </c>
      <c r="E190" s="5">
        <v>2023</v>
      </c>
      <c r="F190" s="5">
        <v>2024</v>
      </c>
      <c r="G190" s="102">
        <v>7611.04</v>
      </c>
      <c r="H190" s="102">
        <v>5390.1909999999998</v>
      </c>
      <c r="I190" s="102">
        <v>7086.14</v>
      </c>
      <c r="J190" s="102">
        <v>2053.0410000000002</v>
      </c>
      <c r="K190" s="102">
        <v>5033.0990000000002</v>
      </c>
      <c r="L190" s="102">
        <f t="shared" si="23"/>
        <v>5033.0990000000002</v>
      </c>
      <c r="M190" s="102">
        <v>5033.0990000000002</v>
      </c>
      <c r="N190" s="102"/>
      <c r="O190" s="102"/>
      <c r="P190" s="104" t="s">
        <v>19</v>
      </c>
      <c r="Q190" s="57" t="s">
        <v>43</v>
      </c>
      <c r="R190" s="106" t="s">
        <v>724</v>
      </c>
      <c r="S190" s="30" t="s">
        <v>19</v>
      </c>
      <c r="T190" s="5" t="s">
        <v>607</v>
      </c>
      <c r="U190" s="5" t="s">
        <v>608</v>
      </c>
      <c r="V190" s="104" t="s">
        <v>18</v>
      </c>
      <c r="W190" s="107"/>
      <c r="X190" s="104" t="s">
        <v>18</v>
      </c>
      <c r="Y190" s="108"/>
      <c r="Z190" s="150">
        <v>583</v>
      </c>
      <c r="AA190" s="150"/>
      <c r="AB190" s="5"/>
      <c r="AC190" s="28"/>
      <c r="AD190" s="98"/>
    </row>
    <row r="191" spans="1:30" s="29" customFormat="1" ht="121.5" x14ac:dyDescent="0.3">
      <c r="A191" s="111">
        <v>50</v>
      </c>
      <c r="B191" s="100" t="s">
        <v>458</v>
      </c>
      <c r="C191" s="101" t="s">
        <v>512</v>
      </c>
      <c r="D191" s="101" t="s">
        <v>609</v>
      </c>
      <c r="E191" s="5">
        <v>2023</v>
      </c>
      <c r="F191" s="5">
        <v>2024</v>
      </c>
      <c r="G191" s="102">
        <v>10010.18</v>
      </c>
      <c r="H191" s="102">
        <v>5356.7169999999996</v>
      </c>
      <c r="I191" s="102">
        <v>7443.21</v>
      </c>
      <c r="J191" s="102">
        <v>4542.8100000000004</v>
      </c>
      <c r="K191" s="102">
        <v>2900.3999999999996</v>
      </c>
      <c r="L191" s="102">
        <f t="shared" si="23"/>
        <v>5356.7169999999996</v>
      </c>
      <c r="M191" s="102">
        <v>5356.7169999999996</v>
      </c>
      <c r="N191" s="102"/>
      <c r="O191" s="102"/>
      <c r="P191" s="104" t="s">
        <v>19</v>
      </c>
      <c r="Q191" s="57" t="s">
        <v>43</v>
      </c>
      <c r="R191" s="106" t="s">
        <v>724</v>
      </c>
      <c r="S191" s="30" t="s">
        <v>19</v>
      </c>
      <c r="T191" s="5" t="s">
        <v>610</v>
      </c>
      <c r="U191" s="5" t="s">
        <v>611</v>
      </c>
      <c r="V191" s="104" t="s">
        <v>18</v>
      </c>
      <c r="W191" s="107"/>
      <c r="X191" s="104" t="s">
        <v>18</v>
      </c>
      <c r="Y191" s="108"/>
      <c r="Z191" s="150">
        <v>1027</v>
      </c>
      <c r="AA191" s="150"/>
      <c r="AB191" s="5"/>
      <c r="AC191" s="28"/>
      <c r="AD191" s="98"/>
    </row>
    <row r="192" spans="1:30" s="29" customFormat="1" ht="121.5" x14ac:dyDescent="0.3">
      <c r="A192" s="99">
        <v>51</v>
      </c>
      <c r="B192" s="100" t="s">
        <v>458</v>
      </c>
      <c r="C192" s="101" t="s">
        <v>512</v>
      </c>
      <c r="D192" s="101" t="s">
        <v>612</v>
      </c>
      <c r="E192" s="5">
        <v>2023</v>
      </c>
      <c r="F192" s="5">
        <v>2024</v>
      </c>
      <c r="G192" s="102">
        <v>11680.121999999999</v>
      </c>
      <c r="H192" s="102">
        <v>5633.5360000000001</v>
      </c>
      <c r="I192" s="102">
        <v>9876.1</v>
      </c>
      <c r="J192" s="102">
        <v>5953.57</v>
      </c>
      <c r="K192" s="102">
        <v>3922.5300000000007</v>
      </c>
      <c r="L192" s="102">
        <f t="shared" si="23"/>
        <v>5633.5360000000001</v>
      </c>
      <c r="M192" s="102">
        <v>5633.5360000000001</v>
      </c>
      <c r="N192" s="102"/>
      <c r="O192" s="102"/>
      <c r="P192" s="104" t="s">
        <v>19</v>
      </c>
      <c r="Q192" s="57" t="s">
        <v>43</v>
      </c>
      <c r="R192" s="106" t="s">
        <v>724</v>
      </c>
      <c r="S192" s="30" t="s">
        <v>19</v>
      </c>
      <c r="T192" s="5" t="s">
        <v>613</v>
      </c>
      <c r="U192" s="5" t="s">
        <v>614</v>
      </c>
      <c r="V192" s="104" t="s">
        <v>18</v>
      </c>
      <c r="W192" s="107"/>
      <c r="X192" s="104" t="s">
        <v>18</v>
      </c>
      <c r="Y192" s="108"/>
      <c r="Z192" s="150">
        <v>362</v>
      </c>
      <c r="AA192" s="150"/>
      <c r="AB192" s="5"/>
      <c r="AC192" s="28"/>
      <c r="AD192" s="98"/>
    </row>
    <row r="193" spans="1:30" s="29" customFormat="1" ht="121.5" x14ac:dyDescent="0.3">
      <c r="A193" s="111">
        <v>52</v>
      </c>
      <c r="B193" s="100" t="s">
        <v>458</v>
      </c>
      <c r="C193" s="101" t="s">
        <v>512</v>
      </c>
      <c r="D193" s="101" t="s">
        <v>615</v>
      </c>
      <c r="E193" s="5">
        <v>2023</v>
      </c>
      <c r="F193" s="5">
        <v>2024</v>
      </c>
      <c r="G193" s="102">
        <v>13486.732</v>
      </c>
      <c r="H193" s="102">
        <v>10068.300999999999</v>
      </c>
      <c r="I193" s="102">
        <v>13486.73</v>
      </c>
      <c r="J193" s="102">
        <v>3324.8560000000002</v>
      </c>
      <c r="K193" s="102">
        <v>10161.874</v>
      </c>
      <c r="L193" s="102">
        <f t="shared" si="23"/>
        <v>10068.300999999999</v>
      </c>
      <c r="M193" s="102">
        <v>10068.300999999999</v>
      </c>
      <c r="N193" s="102"/>
      <c r="O193" s="102"/>
      <c r="P193" s="104" t="s">
        <v>19</v>
      </c>
      <c r="Q193" s="57" t="s">
        <v>43</v>
      </c>
      <c r="R193" s="106" t="s">
        <v>724</v>
      </c>
      <c r="S193" s="30" t="s">
        <v>19</v>
      </c>
      <c r="T193" s="5" t="s">
        <v>616</v>
      </c>
      <c r="U193" s="5" t="s">
        <v>617</v>
      </c>
      <c r="V193" s="104" t="s">
        <v>18</v>
      </c>
      <c r="W193" s="107"/>
      <c r="X193" s="104" t="s">
        <v>18</v>
      </c>
      <c r="Y193" s="108"/>
      <c r="Z193" s="150">
        <v>941</v>
      </c>
      <c r="AA193" s="150"/>
      <c r="AB193" s="5"/>
      <c r="AC193" s="28"/>
      <c r="AD193" s="98"/>
    </row>
    <row r="194" spans="1:30" s="29" customFormat="1" ht="121.5" x14ac:dyDescent="0.3">
      <c r="A194" s="99">
        <v>53</v>
      </c>
      <c r="B194" s="100" t="s">
        <v>458</v>
      </c>
      <c r="C194" s="101" t="s">
        <v>512</v>
      </c>
      <c r="D194" s="101" t="s">
        <v>618</v>
      </c>
      <c r="E194" s="5">
        <v>2023</v>
      </c>
      <c r="F194" s="5">
        <v>2024</v>
      </c>
      <c r="G194" s="102">
        <v>15515.323</v>
      </c>
      <c r="H194" s="102">
        <v>6910.1610000000001</v>
      </c>
      <c r="I194" s="102">
        <v>14330.47</v>
      </c>
      <c r="J194" s="102">
        <v>8482.27</v>
      </c>
      <c r="K194" s="102">
        <v>5848.1999999999989</v>
      </c>
      <c r="L194" s="102">
        <f t="shared" si="23"/>
        <v>6910.1610000000001</v>
      </c>
      <c r="M194" s="102">
        <v>6910.1610000000001</v>
      </c>
      <c r="N194" s="102"/>
      <c r="O194" s="102"/>
      <c r="P194" s="104" t="s">
        <v>19</v>
      </c>
      <c r="Q194" s="57" t="s">
        <v>43</v>
      </c>
      <c r="R194" s="106" t="s">
        <v>724</v>
      </c>
      <c r="S194" s="30" t="s">
        <v>19</v>
      </c>
      <c r="T194" s="5" t="s">
        <v>619</v>
      </c>
      <c r="U194" s="5" t="s">
        <v>620</v>
      </c>
      <c r="V194" s="104" t="s">
        <v>18</v>
      </c>
      <c r="W194" s="107"/>
      <c r="X194" s="104" t="s">
        <v>18</v>
      </c>
      <c r="Y194" s="108"/>
      <c r="Z194" s="150">
        <v>1080</v>
      </c>
      <c r="AA194" s="150"/>
      <c r="AB194" s="5"/>
      <c r="AC194" s="28"/>
      <c r="AD194" s="98"/>
    </row>
    <row r="195" spans="1:30" s="29" customFormat="1" ht="101.25" x14ac:dyDescent="0.3">
      <c r="A195" s="111">
        <v>54</v>
      </c>
      <c r="B195" s="100" t="s">
        <v>458</v>
      </c>
      <c r="C195" s="101" t="s">
        <v>512</v>
      </c>
      <c r="D195" s="101" t="s">
        <v>621</v>
      </c>
      <c r="E195" s="5">
        <v>2023</v>
      </c>
      <c r="F195" s="5">
        <v>2024</v>
      </c>
      <c r="G195" s="102">
        <v>12916.592000000001</v>
      </c>
      <c r="H195" s="102">
        <v>12041.423000000001</v>
      </c>
      <c r="I195" s="102">
        <v>12012.43</v>
      </c>
      <c r="J195" s="102">
        <v>806.82899999999995</v>
      </c>
      <c r="K195" s="102">
        <v>11205.601000000001</v>
      </c>
      <c r="L195" s="102">
        <f t="shared" si="23"/>
        <v>12041.423000000001</v>
      </c>
      <c r="M195" s="102">
        <v>12041.423000000001</v>
      </c>
      <c r="N195" s="102"/>
      <c r="O195" s="102"/>
      <c r="P195" s="104" t="s">
        <v>19</v>
      </c>
      <c r="Q195" s="57" t="s">
        <v>43</v>
      </c>
      <c r="R195" s="106" t="s">
        <v>724</v>
      </c>
      <c r="S195" s="30" t="s">
        <v>19</v>
      </c>
      <c r="T195" s="5" t="s">
        <v>622</v>
      </c>
      <c r="U195" s="5" t="s">
        <v>623</v>
      </c>
      <c r="V195" s="104" t="s">
        <v>18</v>
      </c>
      <c r="W195" s="107"/>
      <c r="X195" s="104" t="s">
        <v>18</v>
      </c>
      <c r="Y195" s="108"/>
      <c r="Z195" s="150">
        <v>368</v>
      </c>
      <c r="AA195" s="150"/>
      <c r="AB195" s="5"/>
      <c r="AC195" s="28"/>
      <c r="AD195" s="98"/>
    </row>
    <row r="196" spans="1:30" s="29" customFormat="1" ht="101.25" x14ac:dyDescent="0.3">
      <c r="A196" s="99">
        <v>55</v>
      </c>
      <c r="B196" s="100" t="s">
        <v>458</v>
      </c>
      <c r="C196" s="101" t="s">
        <v>512</v>
      </c>
      <c r="D196" s="101" t="s">
        <v>624</v>
      </c>
      <c r="E196" s="5">
        <v>2023</v>
      </c>
      <c r="F196" s="5">
        <v>2024</v>
      </c>
      <c r="G196" s="102">
        <v>16905.562000000002</v>
      </c>
      <c r="H196" s="102">
        <v>15886.505000000001</v>
      </c>
      <c r="I196" s="102">
        <v>15894.3</v>
      </c>
      <c r="J196" s="102">
        <v>917.90700000000004</v>
      </c>
      <c r="K196" s="102">
        <v>14976.393</v>
      </c>
      <c r="L196" s="102">
        <f t="shared" si="23"/>
        <v>15886.505000000001</v>
      </c>
      <c r="M196" s="102">
        <v>15886.505000000001</v>
      </c>
      <c r="N196" s="102"/>
      <c r="O196" s="102"/>
      <c r="P196" s="104" t="s">
        <v>19</v>
      </c>
      <c r="Q196" s="57" t="s">
        <v>43</v>
      </c>
      <c r="R196" s="106" t="s">
        <v>724</v>
      </c>
      <c r="S196" s="30" t="s">
        <v>19</v>
      </c>
      <c r="T196" s="5" t="s">
        <v>625</v>
      </c>
      <c r="U196" s="5" t="s">
        <v>626</v>
      </c>
      <c r="V196" s="104" t="s">
        <v>18</v>
      </c>
      <c r="W196" s="107"/>
      <c r="X196" s="104" t="s">
        <v>18</v>
      </c>
      <c r="Y196" s="108"/>
      <c r="Z196" s="150">
        <v>812</v>
      </c>
      <c r="AA196" s="150"/>
      <c r="AB196" s="5"/>
      <c r="AC196" s="28"/>
      <c r="AD196" s="98"/>
    </row>
    <row r="197" spans="1:30" s="29" customFormat="1" ht="121.5" x14ac:dyDescent="0.3">
      <c r="A197" s="111">
        <v>56</v>
      </c>
      <c r="B197" s="100" t="s">
        <v>458</v>
      </c>
      <c r="C197" s="101" t="s">
        <v>512</v>
      </c>
      <c r="D197" s="101" t="s">
        <v>627</v>
      </c>
      <c r="E197" s="5">
        <v>2023</v>
      </c>
      <c r="F197" s="5">
        <v>2024</v>
      </c>
      <c r="G197" s="102">
        <v>10446.798000000001</v>
      </c>
      <c r="H197" s="102">
        <v>9516.5889999999999</v>
      </c>
      <c r="I197" s="102">
        <v>9844.67</v>
      </c>
      <c r="J197" s="102">
        <v>875.24900000000002</v>
      </c>
      <c r="K197" s="102">
        <v>8969.4210000000003</v>
      </c>
      <c r="L197" s="102">
        <f t="shared" si="23"/>
        <v>9516.5889999999999</v>
      </c>
      <c r="M197" s="102">
        <v>9516.5889999999999</v>
      </c>
      <c r="N197" s="102"/>
      <c r="O197" s="102"/>
      <c r="P197" s="104" t="s">
        <v>19</v>
      </c>
      <c r="Q197" s="57" t="s">
        <v>43</v>
      </c>
      <c r="R197" s="106" t="s">
        <v>724</v>
      </c>
      <c r="S197" s="30" t="s">
        <v>19</v>
      </c>
      <c r="T197" s="5" t="s">
        <v>628</v>
      </c>
      <c r="U197" s="5" t="s">
        <v>629</v>
      </c>
      <c r="V197" s="104" t="s">
        <v>18</v>
      </c>
      <c r="W197" s="107"/>
      <c r="X197" s="104" t="s">
        <v>18</v>
      </c>
      <c r="Y197" s="108"/>
      <c r="Z197" s="150">
        <v>662</v>
      </c>
      <c r="AA197" s="150"/>
      <c r="AB197" s="5"/>
      <c r="AC197" s="28"/>
      <c r="AD197" s="98"/>
    </row>
    <row r="198" spans="1:30" s="29" customFormat="1" ht="101.25" x14ac:dyDescent="0.3">
      <c r="A198" s="99">
        <v>57</v>
      </c>
      <c r="B198" s="100" t="s">
        <v>458</v>
      </c>
      <c r="C198" s="101" t="s">
        <v>512</v>
      </c>
      <c r="D198" s="101" t="s">
        <v>630</v>
      </c>
      <c r="E198" s="5">
        <v>2023</v>
      </c>
      <c r="F198" s="5">
        <v>2024</v>
      </c>
      <c r="G198" s="102">
        <v>6795.65</v>
      </c>
      <c r="H198" s="102">
        <v>5810.0329999999994</v>
      </c>
      <c r="I198" s="102">
        <v>6795.65</v>
      </c>
      <c r="J198" s="102">
        <v>888.08500000000004</v>
      </c>
      <c r="K198" s="102">
        <v>5907.5649999999996</v>
      </c>
      <c r="L198" s="102">
        <f t="shared" si="23"/>
        <v>5810.0329999999994</v>
      </c>
      <c r="M198" s="102">
        <v>5810.0329999999994</v>
      </c>
      <c r="N198" s="102"/>
      <c r="O198" s="102"/>
      <c r="P198" s="104" t="s">
        <v>19</v>
      </c>
      <c r="Q198" s="57" t="s">
        <v>43</v>
      </c>
      <c r="R198" s="106" t="s">
        <v>724</v>
      </c>
      <c r="S198" s="30" t="s">
        <v>19</v>
      </c>
      <c r="T198" s="5" t="s">
        <v>631</v>
      </c>
      <c r="U198" s="5" t="s">
        <v>632</v>
      </c>
      <c r="V198" s="104" t="s">
        <v>18</v>
      </c>
      <c r="W198" s="107"/>
      <c r="X198" s="104" t="s">
        <v>18</v>
      </c>
      <c r="Y198" s="108"/>
      <c r="Z198" s="150">
        <v>802</v>
      </c>
      <c r="AA198" s="150"/>
      <c r="AB198" s="5"/>
      <c r="AC198" s="28"/>
      <c r="AD198" s="98"/>
    </row>
    <row r="199" spans="1:30" s="29" customFormat="1" ht="101.25" x14ac:dyDescent="0.3">
      <c r="A199" s="111">
        <v>58</v>
      </c>
      <c r="B199" s="100" t="s">
        <v>458</v>
      </c>
      <c r="C199" s="101" t="s">
        <v>512</v>
      </c>
      <c r="D199" s="101" t="s">
        <v>633</v>
      </c>
      <c r="E199" s="5">
        <v>2023</v>
      </c>
      <c r="F199" s="5">
        <v>2024</v>
      </c>
      <c r="G199" s="102">
        <v>18339.545999999998</v>
      </c>
      <c r="H199" s="102">
        <v>9037.1059999999979</v>
      </c>
      <c r="I199" s="102">
        <v>16820.12</v>
      </c>
      <c r="J199" s="102">
        <v>9012.8829999999998</v>
      </c>
      <c r="K199" s="102">
        <v>7807.2369999999992</v>
      </c>
      <c r="L199" s="102">
        <f t="shared" si="23"/>
        <v>9037.1059999999979</v>
      </c>
      <c r="M199" s="102">
        <v>9037.1059999999979</v>
      </c>
      <c r="N199" s="102"/>
      <c r="O199" s="102"/>
      <c r="P199" s="104" t="s">
        <v>19</v>
      </c>
      <c r="Q199" s="57" t="s">
        <v>43</v>
      </c>
      <c r="R199" s="106" t="s">
        <v>724</v>
      </c>
      <c r="S199" s="30" t="s">
        <v>19</v>
      </c>
      <c r="T199" s="5" t="s">
        <v>634</v>
      </c>
      <c r="U199" s="5" t="s">
        <v>635</v>
      </c>
      <c r="V199" s="104" t="s">
        <v>18</v>
      </c>
      <c r="W199" s="107"/>
      <c r="X199" s="104" t="s">
        <v>18</v>
      </c>
      <c r="Y199" s="108"/>
      <c r="Z199" s="150">
        <v>892</v>
      </c>
      <c r="AA199" s="150"/>
      <c r="AB199" s="5"/>
      <c r="AC199" s="28"/>
      <c r="AD199" s="98"/>
    </row>
    <row r="200" spans="1:30" s="29" customFormat="1" ht="141.75" x14ac:dyDescent="0.3">
      <c r="A200" s="99">
        <v>59</v>
      </c>
      <c r="B200" s="100" t="s">
        <v>458</v>
      </c>
      <c r="C200" s="151" t="s">
        <v>636</v>
      </c>
      <c r="D200" s="101" t="s">
        <v>637</v>
      </c>
      <c r="E200" s="149">
        <v>2023</v>
      </c>
      <c r="F200" s="149">
        <v>2024</v>
      </c>
      <c r="G200" s="102">
        <v>3014.1979999999999</v>
      </c>
      <c r="H200" s="102">
        <v>1562.8842599999998</v>
      </c>
      <c r="I200" s="102">
        <v>2698.348</v>
      </c>
      <c r="J200" s="102">
        <v>1188.5137400000001</v>
      </c>
      <c r="K200" s="102">
        <v>1509.8342599999999</v>
      </c>
      <c r="L200" s="102">
        <f t="shared" si="23"/>
        <v>1562.884</v>
      </c>
      <c r="M200" s="152">
        <v>1562.884</v>
      </c>
      <c r="N200" s="102"/>
      <c r="O200" s="102"/>
      <c r="P200" s="104" t="s">
        <v>52</v>
      </c>
      <c r="Q200" s="153" t="s">
        <v>43</v>
      </c>
      <c r="R200" s="106" t="s">
        <v>725</v>
      </c>
      <c r="S200" s="104" t="s">
        <v>52</v>
      </c>
      <c r="T200" s="5" t="s">
        <v>638</v>
      </c>
      <c r="U200" s="101" t="s">
        <v>639</v>
      </c>
      <c r="V200" s="149" t="s">
        <v>49</v>
      </c>
      <c r="W200" s="108"/>
      <c r="X200" s="149" t="s">
        <v>49</v>
      </c>
      <c r="Y200" s="108"/>
      <c r="Z200" s="109">
        <v>36</v>
      </c>
      <c r="AA200" s="150"/>
      <c r="AB200" s="5"/>
      <c r="AC200" s="154"/>
      <c r="AD200" s="155"/>
    </row>
    <row r="201" spans="1:30" s="29" customFormat="1" ht="141.75" x14ac:dyDescent="0.3">
      <c r="A201" s="111">
        <v>60</v>
      </c>
      <c r="B201" s="100" t="s">
        <v>458</v>
      </c>
      <c r="C201" s="151" t="s">
        <v>636</v>
      </c>
      <c r="D201" s="101" t="s">
        <v>640</v>
      </c>
      <c r="E201" s="149">
        <v>2023</v>
      </c>
      <c r="F201" s="149">
        <v>2024</v>
      </c>
      <c r="G201" s="102">
        <v>8900.982</v>
      </c>
      <c r="H201" s="102">
        <v>5179.6301400000002</v>
      </c>
      <c r="I201" s="102">
        <v>8112.951</v>
      </c>
      <c r="J201" s="102">
        <v>3301.7518599999999</v>
      </c>
      <c r="K201" s="102">
        <v>4811.1991400000006</v>
      </c>
      <c r="L201" s="102">
        <f t="shared" si="23"/>
        <v>5179.63</v>
      </c>
      <c r="M201" s="152">
        <v>5179.63</v>
      </c>
      <c r="N201" s="102"/>
      <c r="O201" s="102"/>
      <c r="P201" s="104" t="s">
        <v>52</v>
      </c>
      <c r="Q201" s="153" t="s">
        <v>43</v>
      </c>
      <c r="R201" s="106" t="s">
        <v>725</v>
      </c>
      <c r="S201" s="104" t="s">
        <v>52</v>
      </c>
      <c r="T201" s="5" t="s">
        <v>641</v>
      </c>
      <c r="U201" s="156" t="s">
        <v>642</v>
      </c>
      <c r="V201" s="149" t="s">
        <v>49</v>
      </c>
      <c r="W201" s="107"/>
      <c r="X201" s="149" t="s">
        <v>49</v>
      </c>
      <c r="Y201" s="108"/>
      <c r="Z201" s="109">
        <v>53</v>
      </c>
      <c r="AA201" s="150"/>
      <c r="AB201" s="5"/>
      <c r="AC201" s="28"/>
      <c r="AD201" s="98"/>
    </row>
    <row r="202" spans="1:30" s="29" customFormat="1" ht="141.75" x14ac:dyDescent="0.3">
      <c r="A202" s="99">
        <v>61</v>
      </c>
      <c r="B202" s="100" t="s">
        <v>458</v>
      </c>
      <c r="C202" s="151" t="s">
        <v>636</v>
      </c>
      <c r="D202" s="101" t="s">
        <v>643</v>
      </c>
      <c r="E202" s="149">
        <v>2023</v>
      </c>
      <c r="F202" s="149">
        <v>2024</v>
      </c>
      <c r="G202" s="102">
        <v>5463.39</v>
      </c>
      <c r="H202" s="102">
        <v>2149.6153300000005</v>
      </c>
      <c r="I202" s="102">
        <v>4943.2039999999997</v>
      </c>
      <c r="J202" s="102">
        <v>2909.57467</v>
      </c>
      <c r="K202" s="102">
        <v>2033.6293299999998</v>
      </c>
      <c r="L202" s="102">
        <f t="shared" si="23"/>
        <v>2149.6149999999998</v>
      </c>
      <c r="M202" s="152">
        <v>2149.6149999999998</v>
      </c>
      <c r="N202" s="102"/>
      <c r="O202" s="102"/>
      <c r="P202" s="104" t="s">
        <v>52</v>
      </c>
      <c r="Q202" s="153" t="s">
        <v>43</v>
      </c>
      <c r="R202" s="106" t="s">
        <v>725</v>
      </c>
      <c r="S202" s="104" t="s">
        <v>52</v>
      </c>
      <c r="T202" s="5" t="s">
        <v>644</v>
      </c>
      <c r="U202" s="157" t="s">
        <v>645</v>
      </c>
      <c r="V202" s="149" t="s">
        <v>49</v>
      </c>
      <c r="W202" s="107"/>
      <c r="X202" s="149" t="s">
        <v>49</v>
      </c>
      <c r="Y202" s="108"/>
      <c r="Z202" s="109">
        <v>53</v>
      </c>
      <c r="AA202" s="150"/>
      <c r="AB202" s="5"/>
      <c r="AC202" s="28"/>
      <c r="AD202" s="98"/>
    </row>
    <row r="203" spans="1:30" s="29" customFormat="1" ht="141.75" x14ac:dyDescent="0.3">
      <c r="A203" s="111">
        <v>62</v>
      </c>
      <c r="B203" s="100" t="s">
        <v>458</v>
      </c>
      <c r="C203" s="151" t="s">
        <v>636</v>
      </c>
      <c r="D203" s="101" t="s">
        <v>646</v>
      </c>
      <c r="E203" s="149">
        <v>2023</v>
      </c>
      <c r="F203" s="149">
        <v>2024</v>
      </c>
      <c r="G203" s="102">
        <v>4299.2349999999997</v>
      </c>
      <c r="H203" s="102">
        <v>2510.7642299999998</v>
      </c>
      <c r="I203" s="102">
        <v>3873.913</v>
      </c>
      <c r="J203" s="102">
        <v>1511.07077</v>
      </c>
      <c r="K203" s="102">
        <v>2362.8422300000002</v>
      </c>
      <c r="L203" s="102">
        <f t="shared" si="23"/>
        <v>2510.7640000000001</v>
      </c>
      <c r="M203" s="152">
        <v>2510.7640000000001</v>
      </c>
      <c r="N203" s="102"/>
      <c r="O203" s="102"/>
      <c r="P203" s="104" t="s">
        <v>52</v>
      </c>
      <c r="Q203" s="153" t="s">
        <v>43</v>
      </c>
      <c r="R203" s="106" t="s">
        <v>725</v>
      </c>
      <c r="S203" s="104" t="s">
        <v>52</v>
      </c>
      <c r="T203" s="5" t="s">
        <v>647</v>
      </c>
      <c r="U203" s="156" t="s">
        <v>648</v>
      </c>
      <c r="V203" s="149" t="s">
        <v>49</v>
      </c>
      <c r="W203" s="107"/>
      <c r="X203" s="149" t="s">
        <v>49</v>
      </c>
      <c r="Y203" s="108"/>
      <c r="Z203" s="109">
        <v>84</v>
      </c>
      <c r="AA203" s="150"/>
      <c r="AB203" s="5"/>
      <c r="AC203" s="28"/>
      <c r="AD203" s="98"/>
    </row>
    <row r="204" spans="1:30" s="29" customFormat="1" ht="121.5" x14ac:dyDescent="0.3">
      <c r="A204" s="99">
        <v>63</v>
      </c>
      <c r="B204" s="100" t="s">
        <v>458</v>
      </c>
      <c r="C204" s="151" t="s">
        <v>636</v>
      </c>
      <c r="D204" s="101" t="s">
        <v>649</v>
      </c>
      <c r="E204" s="149">
        <v>2023</v>
      </c>
      <c r="F204" s="149">
        <v>2024</v>
      </c>
      <c r="G204" s="102">
        <v>5266.1530000000002</v>
      </c>
      <c r="H204" s="102">
        <v>3086.0071400000002</v>
      </c>
      <c r="I204" s="102">
        <v>4766.7539999999999</v>
      </c>
      <c r="J204" s="102">
        <v>1953.5558599999999</v>
      </c>
      <c r="K204" s="102">
        <v>2813.19814</v>
      </c>
      <c r="L204" s="102">
        <f t="shared" si="23"/>
        <v>3086.0070000000001</v>
      </c>
      <c r="M204" s="152">
        <v>3086.0070000000001</v>
      </c>
      <c r="N204" s="102"/>
      <c r="O204" s="102"/>
      <c r="P204" s="104" t="s">
        <v>52</v>
      </c>
      <c r="Q204" s="153" t="s">
        <v>43</v>
      </c>
      <c r="R204" s="106" t="s">
        <v>725</v>
      </c>
      <c r="S204" s="104" t="s">
        <v>52</v>
      </c>
      <c r="T204" s="5" t="s">
        <v>650</v>
      </c>
      <c r="U204" s="156" t="s">
        <v>651</v>
      </c>
      <c r="V204" s="149" t="s">
        <v>49</v>
      </c>
      <c r="W204" s="107"/>
      <c r="X204" s="149" t="s">
        <v>49</v>
      </c>
      <c r="Y204" s="108"/>
      <c r="Z204" s="109">
        <v>35</v>
      </c>
      <c r="AA204" s="150"/>
      <c r="AB204" s="5"/>
      <c r="AC204" s="28"/>
      <c r="AD204" s="98"/>
    </row>
    <row r="205" spans="1:30" s="29" customFormat="1" ht="121.5" x14ac:dyDescent="0.3">
      <c r="A205" s="111">
        <v>64</v>
      </c>
      <c r="B205" s="100" t="s">
        <v>458</v>
      </c>
      <c r="C205" s="151" t="s">
        <v>636</v>
      </c>
      <c r="D205" s="101" t="s">
        <v>652</v>
      </c>
      <c r="E205" s="149">
        <v>2023</v>
      </c>
      <c r="F205" s="149">
        <v>2024</v>
      </c>
      <c r="G205" s="102">
        <v>12526.603999999999</v>
      </c>
      <c r="H205" s="102">
        <v>6096.3207299999995</v>
      </c>
      <c r="I205" s="102">
        <v>11421.183000000001</v>
      </c>
      <c r="J205" s="102">
        <v>6079.8829999999998</v>
      </c>
      <c r="K205" s="102">
        <v>5341.3000000000011</v>
      </c>
      <c r="L205" s="102">
        <f t="shared" si="23"/>
        <v>6096.3209999999999</v>
      </c>
      <c r="M205" s="102">
        <v>6096.3209999999999</v>
      </c>
      <c r="N205" s="102"/>
      <c r="O205" s="102"/>
      <c r="P205" s="104" t="s">
        <v>52</v>
      </c>
      <c r="Q205" s="153" t="s">
        <v>43</v>
      </c>
      <c r="R205" s="106" t="s">
        <v>725</v>
      </c>
      <c r="S205" s="104" t="s">
        <v>52</v>
      </c>
      <c r="T205" s="5" t="s">
        <v>653</v>
      </c>
      <c r="U205" s="156" t="s">
        <v>654</v>
      </c>
      <c r="V205" s="149" t="s">
        <v>49</v>
      </c>
      <c r="W205" s="107"/>
      <c r="X205" s="149" t="s">
        <v>49</v>
      </c>
      <c r="Y205" s="108"/>
      <c r="Z205" s="109">
        <v>188</v>
      </c>
      <c r="AA205" s="150"/>
      <c r="AB205" s="5"/>
      <c r="AC205" s="28"/>
      <c r="AD205" s="98"/>
    </row>
    <row r="206" spans="1:30" s="29" customFormat="1" ht="121.5" x14ac:dyDescent="0.3">
      <c r="A206" s="99">
        <v>65</v>
      </c>
      <c r="B206" s="100" t="s">
        <v>458</v>
      </c>
      <c r="C206" s="151" t="s">
        <v>636</v>
      </c>
      <c r="D206" s="101" t="s">
        <v>655</v>
      </c>
      <c r="E206" s="149">
        <v>2023</v>
      </c>
      <c r="F206" s="149">
        <v>2024</v>
      </c>
      <c r="G206" s="102">
        <v>13742.671</v>
      </c>
      <c r="H206" s="102">
        <v>5555.5397700000003</v>
      </c>
      <c r="I206" s="102">
        <v>12539.117</v>
      </c>
      <c r="J206" s="102">
        <v>7822.1310000000003</v>
      </c>
      <c r="K206" s="102">
        <v>4716.9859999999999</v>
      </c>
      <c r="L206" s="102">
        <f t="shared" si="23"/>
        <v>5555.54</v>
      </c>
      <c r="M206" s="102">
        <v>5555.54</v>
      </c>
      <c r="N206" s="102"/>
      <c r="O206" s="102"/>
      <c r="P206" s="104" t="s">
        <v>52</v>
      </c>
      <c r="Q206" s="153" t="s">
        <v>43</v>
      </c>
      <c r="R206" s="106" t="s">
        <v>725</v>
      </c>
      <c r="S206" s="104" t="s">
        <v>52</v>
      </c>
      <c r="T206" s="5" t="s">
        <v>656</v>
      </c>
      <c r="U206" s="156" t="s">
        <v>657</v>
      </c>
      <c r="V206" s="149" t="s">
        <v>49</v>
      </c>
      <c r="W206" s="107"/>
      <c r="X206" s="149" t="s">
        <v>49</v>
      </c>
      <c r="Y206" s="108"/>
      <c r="Z206" s="109">
        <v>169</v>
      </c>
      <c r="AA206" s="150"/>
      <c r="AB206" s="5"/>
      <c r="AC206" s="28"/>
      <c r="AD206" s="98"/>
    </row>
    <row r="207" spans="1:30" s="29" customFormat="1" ht="121.5" x14ac:dyDescent="0.3">
      <c r="A207" s="111">
        <v>66</v>
      </c>
      <c r="B207" s="100" t="s">
        <v>458</v>
      </c>
      <c r="C207" s="151" t="s">
        <v>658</v>
      </c>
      <c r="D207" s="101" t="s">
        <v>659</v>
      </c>
      <c r="E207" s="149">
        <v>2023</v>
      </c>
      <c r="F207" s="149">
        <v>2024</v>
      </c>
      <c r="G207" s="102">
        <v>44941.052000000003</v>
      </c>
      <c r="H207" s="102">
        <v>35137.180000000008</v>
      </c>
      <c r="I207" s="102">
        <v>24170.142</v>
      </c>
      <c r="J207" s="102">
        <v>9803.8719600000004</v>
      </c>
      <c r="K207" s="102">
        <v>14366.270039999999</v>
      </c>
      <c r="L207" s="102">
        <f t="shared" si="23"/>
        <v>35137.18</v>
      </c>
      <c r="M207" s="102">
        <v>35137.18</v>
      </c>
      <c r="N207" s="102"/>
      <c r="O207" s="102"/>
      <c r="P207" s="104" t="s">
        <v>52</v>
      </c>
      <c r="Q207" s="153" t="s">
        <v>43</v>
      </c>
      <c r="R207" s="106" t="s">
        <v>725</v>
      </c>
      <c r="S207" s="158" t="s">
        <v>52</v>
      </c>
      <c r="T207" s="5" t="s">
        <v>660</v>
      </c>
      <c r="U207" s="107" t="s">
        <v>661</v>
      </c>
      <c r="V207" s="104" t="s">
        <v>18</v>
      </c>
      <c r="W207" s="107"/>
      <c r="X207" s="104" t="s">
        <v>18</v>
      </c>
      <c r="Y207" s="108"/>
      <c r="Z207" s="150">
        <v>148</v>
      </c>
      <c r="AA207" s="150">
        <v>55</v>
      </c>
      <c r="AB207" s="5"/>
      <c r="AC207" s="28"/>
      <c r="AD207" s="98"/>
    </row>
    <row r="208" spans="1:30" s="29" customFormat="1" ht="121.5" x14ac:dyDescent="0.3">
      <c r="A208" s="99">
        <v>67</v>
      </c>
      <c r="B208" s="100" t="s">
        <v>458</v>
      </c>
      <c r="C208" s="151" t="s">
        <v>658</v>
      </c>
      <c r="D208" s="101" t="s">
        <v>662</v>
      </c>
      <c r="E208" s="149">
        <v>2023</v>
      </c>
      <c r="F208" s="149">
        <v>2024</v>
      </c>
      <c r="G208" s="102">
        <v>22674.016</v>
      </c>
      <c r="H208" s="102">
        <v>18916.177</v>
      </c>
      <c r="I208" s="102">
        <v>16501.861000000001</v>
      </c>
      <c r="J208" s="102">
        <v>3757.8389999999999</v>
      </c>
      <c r="K208" s="102">
        <v>12744.022000000001</v>
      </c>
      <c r="L208" s="102">
        <f t="shared" si="23"/>
        <v>18916.177</v>
      </c>
      <c r="M208" s="102">
        <v>18916.177</v>
      </c>
      <c r="N208" s="102"/>
      <c r="O208" s="102"/>
      <c r="P208" s="104" t="s">
        <v>52</v>
      </c>
      <c r="Q208" s="153" t="s">
        <v>43</v>
      </c>
      <c r="R208" s="106" t="s">
        <v>725</v>
      </c>
      <c r="S208" s="158" t="s">
        <v>52</v>
      </c>
      <c r="T208" s="5" t="s">
        <v>663</v>
      </c>
      <c r="U208" s="107" t="s">
        <v>664</v>
      </c>
      <c r="V208" s="104" t="s">
        <v>18</v>
      </c>
      <c r="W208" s="107"/>
      <c r="X208" s="104" t="s">
        <v>18</v>
      </c>
      <c r="Y208" s="108"/>
      <c r="Z208" s="150">
        <v>51</v>
      </c>
      <c r="AA208" s="150">
        <v>15</v>
      </c>
      <c r="AB208" s="5"/>
      <c r="AC208" s="28"/>
      <c r="AD208" s="98"/>
    </row>
    <row r="209" spans="1:30" s="29" customFormat="1" ht="121.5" x14ac:dyDescent="0.3">
      <c r="A209" s="111">
        <v>68</v>
      </c>
      <c r="B209" s="100" t="s">
        <v>458</v>
      </c>
      <c r="C209" s="151" t="s">
        <v>658</v>
      </c>
      <c r="D209" s="101" t="s">
        <v>665</v>
      </c>
      <c r="E209" s="149">
        <v>2023</v>
      </c>
      <c r="F209" s="149">
        <v>2024</v>
      </c>
      <c r="G209" s="102">
        <v>25375.674999999999</v>
      </c>
      <c r="H209" s="102">
        <v>17567.455999999998</v>
      </c>
      <c r="I209" s="102">
        <v>17965.812999999998</v>
      </c>
      <c r="J209" s="102">
        <v>7808.2191800000001</v>
      </c>
      <c r="K209" s="102">
        <v>10157.593819999998</v>
      </c>
      <c r="L209" s="102">
        <f t="shared" si="23"/>
        <v>17567.455000000002</v>
      </c>
      <c r="M209" s="102">
        <v>17567.455000000002</v>
      </c>
      <c r="N209" s="102"/>
      <c r="O209" s="102"/>
      <c r="P209" s="104" t="s">
        <v>52</v>
      </c>
      <c r="Q209" s="153" t="s">
        <v>43</v>
      </c>
      <c r="R209" s="106" t="s">
        <v>725</v>
      </c>
      <c r="S209" s="158" t="s">
        <v>52</v>
      </c>
      <c r="T209" s="5" t="s">
        <v>666</v>
      </c>
      <c r="U209" s="107" t="s">
        <v>667</v>
      </c>
      <c r="V209" s="104" t="s">
        <v>18</v>
      </c>
      <c r="W209" s="107"/>
      <c r="X209" s="104" t="s">
        <v>18</v>
      </c>
      <c r="Y209" s="108"/>
      <c r="Z209" s="150">
        <v>78</v>
      </c>
      <c r="AA209" s="150">
        <v>39</v>
      </c>
      <c r="AB209" s="5"/>
      <c r="AC209" s="28"/>
      <c r="AD209" s="98"/>
    </row>
    <row r="210" spans="1:30" s="29" customFormat="1" ht="121.5" x14ac:dyDescent="0.3">
      <c r="A210" s="99">
        <v>69</v>
      </c>
      <c r="B210" s="100" t="s">
        <v>458</v>
      </c>
      <c r="C210" s="101" t="s">
        <v>459</v>
      </c>
      <c r="D210" s="101" t="s">
        <v>668</v>
      </c>
      <c r="E210" s="149">
        <v>2023</v>
      </c>
      <c r="F210" s="5">
        <v>2024</v>
      </c>
      <c r="G210" s="102">
        <v>13853.163</v>
      </c>
      <c r="H210" s="102">
        <v>8768.2560000000012</v>
      </c>
      <c r="I210" s="102">
        <v>12312.579</v>
      </c>
      <c r="J210" s="102">
        <v>4827.0110000000004</v>
      </c>
      <c r="K210" s="102">
        <v>7485.5679999999993</v>
      </c>
      <c r="L210" s="102">
        <f t="shared" si="23"/>
        <v>8768.2559999999994</v>
      </c>
      <c r="M210" s="102">
        <v>8768.2559999999994</v>
      </c>
      <c r="N210" s="102"/>
      <c r="O210" s="102"/>
      <c r="P210" s="104" t="s">
        <v>19</v>
      </c>
      <c r="Q210" s="57" t="s">
        <v>43</v>
      </c>
      <c r="R210" s="106" t="s">
        <v>725</v>
      </c>
      <c r="S210" s="104" t="s">
        <v>19</v>
      </c>
      <c r="T210" s="106" t="s">
        <v>669</v>
      </c>
      <c r="U210" s="106" t="s">
        <v>670</v>
      </c>
      <c r="V210" s="104" t="s">
        <v>18</v>
      </c>
      <c r="W210" s="107"/>
      <c r="X210" s="104" t="s">
        <v>18</v>
      </c>
      <c r="Y210" s="108"/>
      <c r="Z210" s="109">
        <v>67</v>
      </c>
      <c r="AA210" s="150"/>
      <c r="AB210" s="5"/>
      <c r="AC210" s="28"/>
      <c r="AD210" s="98"/>
    </row>
    <row r="211" spans="1:30" s="29" customFormat="1" ht="101.25" x14ac:dyDescent="0.3">
      <c r="A211" s="111">
        <v>70</v>
      </c>
      <c r="B211" s="100" t="s">
        <v>458</v>
      </c>
      <c r="C211" s="101" t="s">
        <v>459</v>
      </c>
      <c r="D211" s="101" t="s">
        <v>671</v>
      </c>
      <c r="E211" s="149">
        <v>2023</v>
      </c>
      <c r="F211" s="5">
        <v>2024</v>
      </c>
      <c r="G211" s="102">
        <v>21434.705999999998</v>
      </c>
      <c r="H211" s="102">
        <v>12171.791999999998</v>
      </c>
      <c r="I211" s="102">
        <v>19452.991000000002</v>
      </c>
      <c r="J211" s="102">
        <v>8915.6200000000008</v>
      </c>
      <c r="K211" s="102">
        <v>10537.371000000001</v>
      </c>
      <c r="L211" s="102">
        <f t="shared" si="23"/>
        <v>12171.791999999999</v>
      </c>
      <c r="M211" s="102">
        <v>12171.791999999999</v>
      </c>
      <c r="N211" s="102"/>
      <c r="O211" s="102"/>
      <c r="P211" s="104" t="s">
        <v>19</v>
      </c>
      <c r="Q211" s="57" t="s">
        <v>43</v>
      </c>
      <c r="R211" s="106" t="s">
        <v>725</v>
      </c>
      <c r="S211" s="104" t="s">
        <v>19</v>
      </c>
      <c r="T211" s="106" t="s">
        <v>672</v>
      </c>
      <c r="U211" s="106" t="s">
        <v>673</v>
      </c>
      <c r="V211" s="104" t="s">
        <v>18</v>
      </c>
      <c r="W211" s="107"/>
      <c r="X211" s="104" t="s">
        <v>18</v>
      </c>
      <c r="Y211" s="108"/>
      <c r="Z211" s="109">
        <v>84</v>
      </c>
      <c r="AA211" s="150"/>
      <c r="AB211" s="5"/>
      <c r="AC211" s="28"/>
      <c r="AD211" s="98"/>
    </row>
    <row r="212" spans="1:30" s="29" customFormat="1" ht="101.25" x14ac:dyDescent="0.3">
      <c r="A212" s="99">
        <v>71</v>
      </c>
      <c r="B212" s="100" t="s">
        <v>458</v>
      </c>
      <c r="C212" s="101" t="s">
        <v>459</v>
      </c>
      <c r="D212" s="101" t="s">
        <v>674</v>
      </c>
      <c r="E212" s="149">
        <v>2023</v>
      </c>
      <c r="F212" s="5">
        <v>2024</v>
      </c>
      <c r="G212" s="102">
        <v>9335.6029999999992</v>
      </c>
      <c r="H212" s="102">
        <v>6088.3859999999995</v>
      </c>
      <c r="I212" s="102">
        <v>8145.9809999999998</v>
      </c>
      <c r="J212" s="102">
        <v>3017.7579999999998</v>
      </c>
      <c r="K212" s="102">
        <v>5128.223</v>
      </c>
      <c r="L212" s="102">
        <f t="shared" si="23"/>
        <v>6088.3860000000004</v>
      </c>
      <c r="M212" s="102">
        <v>6088.3860000000004</v>
      </c>
      <c r="N212" s="102"/>
      <c r="O212" s="102"/>
      <c r="P212" s="104" t="s">
        <v>19</v>
      </c>
      <c r="Q212" s="57" t="s">
        <v>43</v>
      </c>
      <c r="R212" s="106" t="s">
        <v>725</v>
      </c>
      <c r="S212" s="104" t="s">
        <v>19</v>
      </c>
      <c r="T212" s="106" t="s">
        <v>675</v>
      </c>
      <c r="U212" s="106" t="s">
        <v>676</v>
      </c>
      <c r="V212" s="104" t="s">
        <v>18</v>
      </c>
      <c r="W212" s="107"/>
      <c r="X212" s="104" t="s">
        <v>18</v>
      </c>
      <c r="Y212" s="108"/>
      <c r="Z212" s="109">
        <v>248</v>
      </c>
      <c r="AA212" s="150"/>
      <c r="AB212" s="5"/>
      <c r="AC212" s="28"/>
      <c r="AD212" s="98"/>
    </row>
    <row r="213" spans="1:30" s="29" customFormat="1" ht="121.5" x14ac:dyDescent="0.3">
      <c r="A213" s="111">
        <v>72</v>
      </c>
      <c r="B213" s="100" t="s">
        <v>458</v>
      </c>
      <c r="C213" s="101" t="s">
        <v>459</v>
      </c>
      <c r="D213" s="101" t="s">
        <v>677</v>
      </c>
      <c r="E213" s="149">
        <v>2023</v>
      </c>
      <c r="F213" s="149">
        <v>2024</v>
      </c>
      <c r="G213" s="102">
        <v>12518.648999999999</v>
      </c>
      <c r="H213" s="102">
        <v>1763.5262299999977</v>
      </c>
      <c r="I213" s="102">
        <v>9785.4</v>
      </c>
      <c r="J213" s="102">
        <v>8864.5580000000009</v>
      </c>
      <c r="K213" s="102">
        <v>920.84199999999873</v>
      </c>
      <c r="L213" s="102">
        <f t="shared" si="23"/>
        <v>1763.5260000000001</v>
      </c>
      <c r="M213" s="102">
        <v>1763.5260000000001</v>
      </c>
      <c r="N213" s="102"/>
      <c r="O213" s="102"/>
      <c r="P213" s="104" t="s">
        <v>19</v>
      </c>
      <c r="Q213" s="57" t="s">
        <v>43</v>
      </c>
      <c r="R213" s="106" t="s">
        <v>725</v>
      </c>
      <c r="S213" s="104" t="s">
        <v>19</v>
      </c>
      <c r="T213" s="106" t="s">
        <v>678</v>
      </c>
      <c r="U213" s="106" t="s">
        <v>679</v>
      </c>
      <c r="V213" s="104" t="s">
        <v>18</v>
      </c>
      <c r="W213" s="107"/>
      <c r="X213" s="104" t="s">
        <v>18</v>
      </c>
      <c r="Y213" s="108"/>
      <c r="Z213" s="109">
        <v>42</v>
      </c>
      <c r="AA213" s="150"/>
      <c r="AB213" s="5"/>
      <c r="AC213" s="28"/>
      <c r="AD213" s="98"/>
    </row>
    <row r="214" spans="1:30" s="29" customFormat="1" ht="182.25" x14ac:dyDescent="0.3">
      <c r="A214" s="99">
        <v>73</v>
      </c>
      <c r="B214" s="100" t="s">
        <v>458</v>
      </c>
      <c r="C214" s="101" t="s">
        <v>459</v>
      </c>
      <c r="D214" s="101" t="s">
        <v>680</v>
      </c>
      <c r="E214" s="149">
        <v>2023</v>
      </c>
      <c r="F214" s="149">
        <v>2024</v>
      </c>
      <c r="G214" s="102">
        <v>118650.12832</v>
      </c>
      <c r="H214" s="102">
        <v>63271.884660000003</v>
      </c>
      <c r="I214" s="102">
        <v>63545.659</v>
      </c>
      <c r="J214" s="102">
        <v>47963.646999999997</v>
      </c>
      <c r="K214" s="102">
        <v>15582.012000000002</v>
      </c>
      <c r="L214" s="102">
        <f t="shared" si="23"/>
        <v>44074.966</v>
      </c>
      <c r="M214" s="102">
        <v>44074.966</v>
      </c>
      <c r="N214" s="102">
        <v>0</v>
      </c>
      <c r="O214" s="102">
        <v>0</v>
      </c>
      <c r="P214" s="104" t="s">
        <v>681</v>
      </c>
      <c r="Q214" s="57" t="s">
        <v>43</v>
      </c>
      <c r="R214" s="106" t="s">
        <v>723</v>
      </c>
      <c r="S214" s="30" t="s">
        <v>52</v>
      </c>
      <c r="T214" s="5" t="s">
        <v>682</v>
      </c>
      <c r="U214" s="5" t="s">
        <v>683</v>
      </c>
      <c r="V214" s="149" t="s">
        <v>49</v>
      </c>
      <c r="W214" s="107"/>
      <c r="X214" s="149" t="s">
        <v>49</v>
      </c>
      <c r="Y214" s="108"/>
      <c r="Z214" s="109">
        <v>32454</v>
      </c>
      <c r="AA214" s="150"/>
      <c r="AB214" s="5" t="s">
        <v>684</v>
      </c>
      <c r="AC214" s="28"/>
      <c r="AD214" s="98"/>
    </row>
    <row r="215" spans="1:30" s="29" customFormat="1" ht="20.25" x14ac:dyDescent="0.3">
      <c r="A215" s="25">
        <v>1</v>
      </c>
      <c r="B215" s="26" t="s">
        <v>685</v>
      </c>
      <c r="C215" s="27" t="s">
        <v>21</v>
      </c>
      <c r="D215" s="27" t="s">
        <v>21</v>
      </c>
      <c r="E215" s="52" t="s">
        <v>21</v>
      </c>
      <c r="F215" s="52" t="s">
        <v>21</v>
      </c>
      <c r="G215" s="53">
        <f t="shared" ref="G215:P215" si="24">SUM(G216:G216)</f>
        <v>18859.871999999999</v>
      </c>
      <c r="H215" s="53">
        <f t="shared" si="24"/>
        <v>17361.365999999998</v>
      </c>
      <c r="I215" s="53">
        <f t="shared" si="24"/>
        <v>18653.194</v>
      </c>
      <c r="J215" s="53">
        <f t="shared" si="24"/>
        <v>1291.828</v>
      </c>
      <c r="K215" s="53">
        <f t="shared" si="24"/>
        <v>17361.365999999998</v>
      </c>
      <c r="L215" s="53">
        <f t="shared" si="24"/>
        <v>17361.365999999998</v>
      </c>
      <c r="M215" s="53">
        <f t="shared" si="24"/>
        <v>17361.365999999998</v>
      </c>
      <c r="N215" s="53">
        <f t="shared" si="24"/>
        <v>0</v>
      </c>
      <c r="O215" s="53">
        <f t="shared" si="24"/>
        <v>0</v>
      </c>
      <c r="P215" s="54">
        <f t="shared" si="24"/>
        <v>0</v>
      </c>
      <c r="Q215" s="52" t="s">
        <v>21</v>
      </c>
      <c r="R215" s="52" t="s">
        <v>21</v>
      </c>
      <c r="S215" s="52" t="s">
        <v>21</v>
      </c>
      <c r="T215" s="52" t="s">
        <v>21</v>
      </c>
      <c r="U215" s="52" t="s">
        <v>21</v>
      </c>
      <c r="V215" s="52" t="s">
        <v>21</v>
      </c>
      <c r="W215" s="52" t="s">
        <v>21</v>
      </c>
      <c r="X215" s="52" t="s">
        <v>21</v>
      </c>
      <c r="Y215" s="52" t="s">
        <v>21</v>
      </c>
      <c r="Z215" s="25">
        <f>SUM(Z216:Z216)</f>
        <v>3942</v>
      </c>
      <c r="AA215" s="53">
        <f>SUM(AA216:AA216)</f>
        <v>0</v>
      </c>
      <c r="AB215" s="52" t="s">
        <v>21</v>
      </c>
      <c r="AC215" s="28"/>
      <c r="AD215" s="69"/>
    </row>
    <row r="216" spans="1:30" s="29" customFormat="1" ht="88.5" x14ac:dyDescent="0.3">
      <c r="A216" s="56">
        <v>1</v>
      </c>
      <c r="B216" s="31" t="s">
        <v>685</v>
      </c>
      <c r="C216" s="32" t="s">
        <v>686</v>
      </c>
      <c r="D216" s="32" t="s">
        <v>687</v>
      </c>
      <c r="E216" s="63">
        <v>2023</v>
      </c>
      <c r="F216" s="63">
        <v>2024</v>
      </c>
      <c r="G216" s="33">
        <v>18859.871999999999</v>
      </c>
      <c r="H216" s="33">
        <v>17361.365999999998</v>
      </c>
      <c r="I216" s="33">
        <v>18653.194</v>
      </c>
      <c r="J216" s="33">
        <v>1291.828</v>
      </c>
      <c r="K216" s="33">
        <v>17361.365999999998</v>
      </c>
      <c r="L216" s="33">
        <f t="shared" ref="L216" si="25">M216+N216+O216</f>
        <v>17361.365999999998</v>
      </c>
      <c r="M216" s="33">
        <v>17361.365999999998</v>
      </c>
      <c r="N216" s="159">
        <v>0</v>
      </c>
      <c r="O216" s="159">
        <v>0</v>
      </c>
      <c r="P216" s="35" t="s">
        <v>52</v>
      </c>
      <c r="Q216" s="57" t="s">
        <v>43</v>
      </c>
      <c r="R216" s="106" t="s">
        <v>723</v>
      </c>
      <c r="S216" s="30" t="s">
        <v>49</v>
      </c>
      <c r="T216" s="84"/>
      <c r="U216" s="77" t="s">
        <v>688</v>
      </c>
      <c r="V216" s="84" t="s">
        <v>49</v>
      </c>
      <c r="W216" s="73"/>
      <c r="X216" s="84" t="s">
        <v>49</v>
      </c>
      <c r="Y216" s="74"/>
      <c r="Z216" s="84">
        <v>3942</v>
      </c>
      <c r="AA216" s="74"/>
      <c r="AB216" s="160" t="s">
        <v>689</v>
      </c>
      <c r="AC216" s="28"/>
      <c r="AD216" s="69"/>
    </row>
    <row r="217" spans="1:30" s="29" customFormat="1" ht="20.25" x14ac:dyDescent="0.3">
      <c r="A217" s="25">
        <v>1</v>
      </c>
      <c r="B217" s="26" t="s">
        <v>690</v>
      </c>
      <c r="C217" s="58" t="s">
        <v>21</v>
      </c>
      <c r="D217" s="58" t="s">
        <v>21</v>
      </c>
      <c r="E217" s="59" t="s">
        <v>21</v>
      </c>
      <c r="F217" s="59" t="s">
        <v>21</v>
      </c>
      <c r="G217" s="53">
        <f>G218</f>
        <v>71809.653999999995</v>
      </c>
      <c r="H217" s="53">
        <f t="shared" ref="H217:P217" si="26">H218</f>
        <v>63678.741999999998</v>
      </c>
      <c r="I217" s="53">
        <f t="shared" si="26"/>
        <v>62809.654000000002</v>
      </c>
      <c r="J217" s="53">
        <f t="shared" si="26"/>
        <v>3945.2550000000001</v>
      </c>
      <c r="K217" s="53">
        <f>I217-J217</f>
        <v>58864.399000000005</v>
      </c>
      <c r="L217" s="53">
        <f t="shared" si="26"/>
        <v>63678.741999999998</v>
      </c>
      <c r="M217" s="53">
        <f t="shared" si="26"/>
        <v>58864.398999999998</v>
      </c>
      <c r="N217" s="53">
        <f t="shared" si="26"/>
        <v>4814.3429999999998</v>
      </c>
      <c r="O217" s="53">
        <f t="shared" si="26"/>
        <v>0</v>
      </c>
      <c r="P217" s="54" t="str">
        <f t="shared" si="26"/>
        <v>так</v>
      </c>
      <c r="Q217" s="59" t="s">
        <v>21</v>
      </c>
      <c r="R217" s="59" t="s">
        <v>21</v>
      </c>
      <c r="S217" s="59" t="s">
        <v>21</v>
      </c>
      <c r="T217" s="59" t="s">
        <v>21</v>
      </c>
      <c r="U217" s="59" t="s">
        <v>21</v>
      </c>
      <c r="V217" s="59" t="s">
        <v>21</v>
      </c>
      <c r="W217" s="59" t="s">
        <v>21</v>
      </c>
      <c r="X217" s="59" t="s">
        <v>21</v>
      </c>
      <c r="Y217" s="59" t="s">
        <v>21</v>
      </c>
      <c r="Z217" s="55">
        <f t="shared" ref="Z217:AA217" si="27">Z218</f>
        <v>217</v>
      </c>
      <c r="AA217" s="55">
        <f t="shared" si="27"/>
        <v>0</v>
      </c>
      <c r="AB217" s="59" t="s">
        <v>21</v>
      </c>
      <c r="AC217" s="28"/>
      <c r="AD217" s="69"/>
    </row>
    <row r="218" spans="1:30" s="29" customFormat="1" ht="101.25" x14ac:dyDescent="0.3">
      <c r="A218" s="56">
        <v>1</v>
      </c>
      <c r="B218" s="31" t="s">
        <v>690</v>
      </c>
      <c r="C218" s="32" t="s">
        <v>691</v>
      </c>
      <c r="D218" s="32" t="s">
        <v>692</v>
      </c>
      <c r="E218" s="1">
        <v>2023</v>
      </c>
      <c r="F218" s="1">
        <v>2024</v>
      </c>
      <c r="G218" s="33">
        <v>71809.653999999995</v>
      </c>
      <c r="H218" s="33">
        <v>63678.741999999998</v>
      </c>
      <c r="I218" s="33">
        <v>62809.654000000002</v>
      </c>
      <c r="J218" s="33">
        <v>3945.2550000000001</v>
      </c>
      <c r="K218" s="33">
        <v>58864.399000000005</v>
      </c>
      <c r="L218" s="33">
        <f t="shared" ref="L218" si="28">M218+N218+O218</f>
        <v>63678.741999999998</v>
      </c>
      <c r="M218" s="161">
        <v>58864.398999999998</v>
      </c>
      <c r="N218" s="33">
        <v>4814.3429999999998</v>
      </c>
      <c r="O218" s="33">
        <v>0</v>
      </c>
      <c r="P218" s="35" t="s">
        <v>52</v>
      </c>
      <c r="Q218" s="57" t="s">
        <v>693</v>
      </c>
      <c r="R218" s="106" t="s">
        <v>725</v>
      </c>
      <c r="S218" s="30" t="s">
        <v>52</v>
      </c>
      <c r="T218" s="77" t="s">
        <v>694</v>
      </c>
      <c r="U218" s="77" t="s">
        <v>695</v>
      </c>
      <c r="V218" s="84" t="s">
        <v>49</v>
      </c>
      <c r="W218" s="84"/>
      <c r="X218" s="84" t="s">
        <v>49</v>
      </c>
      <c r="Y218" s="84"/>
      <c r="Z218" s="84">
        <v>217</v>
      </c>
      <c r="AA218" s="84">
        <v>0</v>
      </c>
      <c r="AB218" s="77" t="s">
        <v>696</v>
      </c>
      <c r="AC218" s="28"/>
      <c r="AD218" s="69"/>
    </row>
    <row r="219" spans="1:30" s="29" customFormat="1" ht="20.25" x14ac:dyDescent="0.3">
      <c r="A219" s="25">
        <v>4</v>
      </c>
      <c r="B219" s="26" t="s">
        <v>697</v>
      </c>
      <c r="C219" s="58" t="s">
        <v>21</v>
      </c>
      <c r="D219" s="58" t="s">
        <v>21</v>
      </c>
      <c r="E219" s="59" t="s">
        <v>21</v>
      </c>
      <c r="F219" s="59" t="s">
        <v>21</v>
      </c>
      <c r="G219" s="53">
        <f t="shared" ref="G219:P219" si="29">SUM(G220:G223)</f>
        <v>614203.91799999995</v>
      </c>
      <c r="H219" s="53">
        <f t="shared" si="29"/>
        <v>355613.82068999996</v>
      </c>
      <c r="I219" s="53">
        <f t="shared" si="29"/>
        <v>278310.26199999999</v>
      </c>
      <c r="J219" s="53">
        <f t="shared" si="29"/>
        <v>27120.925039999998</v>
      </c>
      <c r="K219" s="53">
        <f t="shared" si="29"/>
        <v>251189.33596</v>
      </c>
      <c r="L219" s="53">
        <f t="shared" si="29"/>
        <v>355613.82099999994</v>
      </c>
      <c r="M219" s="53">
        <f t="shared" si="29"/>
        <v>355248.88099999994</v>
      </c>
      <c r="N219" s="53">
        <f t="shared" si="29"/>
        <v>364.94</v>
      </c>
      <c r="O219" s="53">
        <f t="shared" si="29"/>
        <v>0</v>
      </c>
      <c r="P219" s="54">
        <f t="shared" si="29"/>
        <v>0</v>
      </c>
      <c r="Q219" s="59" t="s">
        <v>21</v>
      </c>
      <c r="R219" s="59" t="s">
        <v>21</v>
      </c>
      <c r="S219" s="59" t="s">
        <v>21</v>
      </c>
      <c r="T219" s="59" t="s">
        <v>21</v>
      </c>
      <c r="U219" s="59" t="s">
        <v>21</v>
      </c>
      <c r="V219" s="59" t="s">
        <v>21</v>
      </c>
      <c r="W219" s="59" t="s">
        <v>21</v>
      </c>
      <c r="X219" s="59" t="s">
        <v>21</v>
      </c>
      <c r="Y219" s="59" t="s">
        <v>21</v>
      </c>
      <c r="Z219" s="55">
        <f>SUM(Z220:Z223)</f>
        <v>888128</v>
      </c>
      <c r="AA219" s="55">
        <f>SUM(AA220:AA223)</f>
        <v>81598</v>
      </c>
      <c r="AB219" s="59" t="s">
        <v>21</v>
      </c>
      <c r="AC219" s="28"/>
      <c r="AD219" s="69"/>
    </row>
    <row r="220" spans="1:30" s="29" customFormat="1" ht="141.75" x14ac:dyDescent="0.3">
      <c r="A220" s="30">
        <v>1</v>
      </c>
      <c r="B220" s="31" t="s">
        <v>697</v>
      </c>
      <c r="C220" s="32" t="s">
        <v>698</v>
      </c>
      <c r="D220" s="32" t="s">
        <v>699</v>
      </c>
      <c r="E220" s="1">
        <v>2022</v>
      </c>
      <c r="F220" s="1">
        <v>2024</v>
      </c>
      <c r="G220" s="33">
        <v>554520.93400000001</v>
      </c>
      <c r="H220" s="33">
        <v>316591.84299999999</v>
      </c>
      <c r="I220" s="33">
        <v>219815.639</v>
      </c>
      <c r="J220" s="33">
        <v>7561.8389999999999</v>
      </c>
      <c r="K220" s="33">
        <v>212253.799</v>
      </c>
      <c r="L220" s="33">
        <f t="shared" ref="L220:L223" si="30">M220+N220+O220</f>
        <v>316591.84299999999</v>
      </c>
      <c r="M220" s="33">
        <v>316591.84299999999</v>
      </c>
      <c r="N220" s="33">
        <v>0</v>
      </c>
      <c r="O220" s="33"/>
      <c r="P220" s="35" t="s">
        <v>52</v>
      </c>
      <c r="Q220" s="57" t="s">
        <v>43</v>
      </c>
      <c r="R220" s="106" t="s">
        <v>723</v>
      </c>
      <c r="S220" s="30" t="s">
        <v>52</v>
      </c>
      <c r="T220" s="77" t="s">
        <v>700</v>
      </c>
      <c r="U220" s="77" t="s">
        <v>701</v>
      </c>
      <c r="V220" s="84" t="s">
        <v>49</v>
      </c>
      <c r="W220" s="84"/>
      <c r="X220" s="84" t="s">
        <v>49</v>
      </c>
      <c r="Y220" s="84"/>
      <c r="Z220" s="84">
        <v>88334</v>
      </c>
      <c r="AA220" s="84">
        <v>10300</v>
      </c>
      <c r="AB220" s="84"/>
      <c r="AC220" s="28"/>
      <c r="AD220" s="69"/>
    </row>
    <row r="221" spans="1:30" s="29" customFormat="1" ht="141.75" x14ac:dyDescent="0.3">
      <c r="A221" s="30">
        <v>2</v>
      </c>
      <c r="B221" s="31" t="s">
        <v>697</v>
      </c>
      <c r="C221" s="32" t="s">
        <v>698</v>
      </c>
      <c r="D221" s="32" t="s">
        <v>702</v>
      </c>
      <c r="E221" s="1">
        <v>2023</v>
      </c>
      <c r="F221" s="1">
        <v>2024</v>
      </c>
      <c r="G221" s="33">
        <v>9741.83</v>
      </c>
      <c r="H221" s="33">
        <v>1967.5825500000001</v>
      </c>
      <c r="I221" s="33">
        <v>10020.33</v>
      </c>
      <c r="J221" s="33">
        <v>7774.2474499999998</v>
      </c>
      <c r="K221" s="33">
        <v>2246.0825500000001</v>
      </c>
      <c r="L221" s="33">
        <f t="shared" si="30"/>
        <v>1967.5830000000001</v>
      </c>
      <c r="M221" s="33">
        <v>1967.5830000000001</v>
      </c>
      <c r="N221" s="33"/>
      <c r="O221" s="33"/>
      <c r="P221" s="35" t="s">
        <v>52</v>
      </c>
      <c r="Q221" s="57" t="s">
        <v>43</v>
      </c>
      <c r="R221" s="106" t="s">
        <v>725</v>
      </c>
      <c r="S221" s="30" t="s">
        <v>52</v>
      </c>
      <c r="T221" s="77" t="s">
        <v>703</v>
      </c>
      <c r="U221" s="77" t="s">
        <v>704</v>
      </c>
      <c r="V221" s="84" t="s">
        <v>49</v>
      </c>
      <c r="W221" s="84"/>
      <c r="X221" s="84" t="s">
        <v>49</v>
      </c>
      <c r="Y221" s="84"/>
      <c r="Z221" s="84">
        <v>799554</v>
      </c>
      <c r="AA221" s="84">
        <v>71288</v>
      </c>
      <c r="AB221" s="84"/>
      <c r="AC221" s="28"/>
      <c r="AD221" s="69"/>
    </row>
    <row r="222" spans="1:30" s="29" customFormat="1" ht="162" x14ac:dyDescent="0.3">
      <c r="A222" s="30">
        <v>3</v>
      </c>
      <c r="B222" s="31" t="s">
        <v>697</v>
      </c>
      <c r="C222" s="32" t="s">
        <v>698</v>
      </c>
      <c r="D222" s="32" t="s">
        <v>705</v>
      </c>
      <c r="E222" s="1">
        <v>2023</v>
      </c>
      <c r="F222" s="1">
        <v>2024</v>
      </c>
      <c r="G222" s="33">
        <v>35272.542000000001</v>
      </c>
      <c r="H222" s="33">
        <v>33404.985820000002</v>
      </c>
      <c r="I222" s="33">
        <v>35272.542000000001</v>
      </c>
      <c r="J222" s="33">
        <v>1867.55618</v>
      </c>
      <c r="K222" s="33">
        <v>33404.985820000002</v>
      </c>
      <c r="L222" s="33">
        <f t="shared" si="30"/>
        <v>33404.985999999997</v>
      </c>
      <c r="M222" s="33">
        <v>33404.985999999997</v>
      </c>
      <c r="N222" s="33"/>
      <c r="O222" s="33"/>
      <c r="P222" s="35" t="s">
        <v>52</v>
      </c>
      <c r="Q222" s="57" t="s">
        <v>43</v>
      </c>
      <c r="R222" s="106" t="s">
        <v>725</v>
      </c>
      <c r="S222" s="30" t="s">
        <v>52</v>
      </c>
      <c r="T222" s="77" t="s">
        <v>706</v>
      </c>
      <c r="U222" s="77" t="s">
        <v>707</v>
      </c>
      <c r="V222" s="84" t="s">
        <v>49</v>
      </c>
      <c r="W222" s="84"/>
      <c r="X222" s="84" t="s">
        <v>49</v>
      </c>
      <c r="Y222" s="84"/>
      <c r="Z222" s="84">
        <v>60</v>
      </c>
      <c r="AA222" s="84"/>
      <c r="AB222" s="84"/>
      <c r="AC222" s="28"/>
      <c r="AD222" s="69"/>
    </row>
    <row r="223" spans="1:30" s="29" customFormat="1" ht="182.25" x14ac:dyDescent="0.3">
      <c r="A223" s="30">
        <v>4</v>
      </c>
      <c r="B223" s="31" t="s">
        <v>697</v>
      </c>
      <c r="C223" s="32" t="s">
        <v>698</v>
      </c>
      <c r="D223" s="32" t="s">
        <v>708</v>
      </c>
      <c r="E223" s="1">
        <v>2023</v>
      </c>
      <c r="F223" s="1">
        <v>2024</v>
      </c>
      <c r="G223" s="33">
        <v>14668.611999999999</v>
      </c>
      <c r="H223" s="33">
        <v>3649.4093200000002</v>
      </c>
      <c r="I223" s="33">
        <v>13201.751</v>
      </c>
      <c r="J223" s="33">
        <v>9917.2824099999998</v>
      </c>
      <c r="K223" s="33">
        <v>3284.4685900000004</v>
      </c>
      <c r="L223" s="33">
        <f t="shared" si="30"/>
        <v>3649.4090000000001</v>
      </c>
      <c r="M223" s="33">
        <v>3284.4690000000001</v>
      </c>
      <c r="N223" s="33">
        <v>364.94</v>
      </c>
      <c r="O223" s="33"/>
      <c r="P223" s="35" t="s">
        <v>52</v>
      </c>
      <c r="Q223" s="57" t="s">
        <v>43</v>
      </c>
      <c r="R223" s="106" t="s">
        <v>725</v>
      </c>
      <c r="S223" s="30" t="s">
        <v>52</v>
      </c>
      <c r="T223" s="77" t="s">
        <v>709</v>
      </c>
      <c r="U223" s="77" t="s">
        <v>710</v>
      </c>
      <c r="V223" s="84" t="s">
        <v>49</v>
      </c>
      <c r="W223" s="84"/>
      <c r="X223" s="84" t="s">
        <v>49</v>
      </c>
      <c r="Y223" s="84"/>
      <c r="Z223" s="84">
        <v>180</v>
      </c>
      <c r="AA223" s="84">
        <v>10</v>
      </c>
      <c r="AB223" s="84"/>
      <c r="AC223" s="28"/>
      <c r="AD223" s="69"/>
    </row>
    <row r="224" spans="1:30" ht="27.75" x14ac:dyDescent="0.25">
      <c r="B224" s="162"/>
      <c r="C224" s="163"/>
      <c r="D224" s="164"/>
      <c r="E224" s="165"/>
      <c r="F224" s="165"/>
      <c r="G224" s="166"/>
      <c r="H224" s="167"/>
      <c r="I224" s="166"/>
      <c r="J224" s="168"/>
      <c r="K224" s="169"/>
      <c r="L224" s="169"/>
      <c r="M224" s="166"/>
      <c r="N224" s="166"/>
      <c r="O224" s="166"/>
      <c r="P224" s="166"/>
      <c r="Q224" s="170"/>
      <c r="AC224" s="170"/>
    </row>
    <row r="225" spans="2:29" ht="27.75" x14ac:dyDescent="0.25">
      <c r="B225" s="162"/>
      <c r="C225" s="163"/>
      <c r="D225" s="164"/>
      <c r="E225" s="165"/>
      <c r="F225" s="165"/>
      <c r="G225" s="166"/>
      <c r="H225" s="167"/>
      <c r="I225" s="166"/>
      <c r="J225" s="168"/>
      <c r="K225" s="169"/>
      <c r="L225" s="169"/>
      <c r="M225" s="166"/>
      <c r="N225" s="166"/>
      <c r="O225" s="166"/>
      <c r="P225" s="166"/>
      <c r="Q225" s="170"/>
      <c r="AC225" s="170"/>
    </row>
    <row r="226" spans="2:29" ht="27.75" x14ac:dyDescent="0.25">
      <c r="B226" s="162"/>
      <c r="C226" s="163"/>
      <c r="D226" s="164"/>
      <c r="E226" s="165"/>
      <c r="F226" s="165"/>
      <c r="G226" s="166"/>
      <c r="H226" s="167"/>
      <c r="I226" s="166"/>
      <c r="J226" s="168"/>
      <c r="K226" s="169"/>
      <c r="L226" s="169"/>
      <c r="M226" s="166"/>
      <c r="N226" s="166"/>
      <c r="O226" s="166"/>
      <c r="P226" s="166"/>
      <c r="Q226" s="170"/>
      <c r="AC226" s="170"/>
    </row>
    <row r="227" spans="2:29" ht="27.75" x14ac:dyDescent="0.25">
      <c r="B227" s="162"/>
      <c r="C227" s="163"/>
      <c r="D227" s="164"/>
      <c r="E227" s="165"/>
      <c r="F227" s="165"/>
      <c r="G227" s="166"/>
      <c r="H227" s="167"/>
      <c r="I227" s="166"/>
      <c r="J227" s="168"/>
      <c r="K227" s="169"/>
      <c r="L227" s="169"/>
      <c r="M227" s="166"/>
      <c r="N227" s="166"/>
      <c r="O227" s="166"/>
      <c r="P227" s="166"/>
      <c r="Q227" s="170"/>
      <c r="AC227" s="170"/>
    </row>
  </sheetData>
  <protectedRanges>
    <protectedRange algorithmName="SHA-512" hashValue="n6N6uEmqMGR1DrpcXO/EjshPI+PTm36AbX31dVRtNhwzfhXHX101LEvuytCMG7uLS2KfL7ruiNVfAG4RrZP39A==" saltValue="Xr0fkzxTZ8u1EoDurOUp+g==" spinCount="100000" sqref="T18:T28" name="Діапазон1_3_1_1"/>
    <protectedRange algorithmName="SHA-512" hashValue="n6N6uEmqMGR1DrpcXO/EjshPI+PTm36AbX31dVRtNhwzfhXHX101LEvuytCMG7uLS2KfL7ruiNVfAG4RrZP39A==" saltValue="Xr0fkzxTZ8u1EoDurOUp+g==" spinCount="100000" sqref="T112:T165 T167:T223" name="Діапазон1_1_1_1"/>
    <protectedRange algorithmName="SHA-512" hashValue="n6N6uEmqMGR1DrpcXO/EjshPI+PTm36AbX31dVRtNhwzfhXHX101LEvuytCMG7uLS2KfL7ruiNVfAG4RrZP39A==" saltValue="Xr0fkzxTZ8u1EoDurOUp+g==" spinCount="100000" sqref="T166" name="Діапазон1_1_1_1_1"/>
    <protectedRange algorithmName="SHA-512" hashValue="n6N6uEmqMGR1DrpcXO/EjshPI+PTm36AbX31dVRtNhwzfhXHX101LEvuytCMG7uLS2KfL7ruiNVfAG4RrZP39A==" saltValue="Xr0fkzxTZ8u1EoDurOUp+g==" spinCount="100000" sqref="T29:T32" name="Діапазон1_3_1_1_1_1"/>
    <protectedRange algorithmName="SHA-512" hashValue="n6N6uEmqMGR1DrpcXO/EjshPI+PTm36AbX31dVRtNhwzfhXHX101LEvuytCMG7uLS2KfL7ruiNVfAG4RrZP39A==" saltValue="Xr0fkzxTZ8u1EoDurOUp+g==" spinCount="100000" sqref="T33:T38" name="Діапазон1_3_1_1_1_2"/>
    <protectedRange algorithmName="SHA-512" hashValue="n6N6uEmqMGR1DrpcXO/EjshPI+PTm36AbX31dVRtNhwzfhXHX101LEvuytCMG7uLS2KfL7ruiNVfAG4RrZP39A==" saltValue="Xr0fkzxTZ8u1EoDurOUp+g==" spinCount="100000" sqref="T39:T47" name="Діапазон1_3_1_1_1_3"/>
    <protectedRange algorithmName="SHA-512" hashValue="n6N6uEmqMGR1DrpcXO/EjshPI+PTm36AbX31dVRtNhwzfhXHX101LEvuytCMG7uLS2KfL7ruiNVfAG4RrZP39A==" saltValue="Xr0fkzxTZ8u1EoDurOUp+g==" spinCount="100000" sqref="T48:T51" name="Діапазон1_3_1_1_1_4"/>
    <protectedRange algorithmName="SHA-512" hashValue="n6N6uEmqMGR1DrpcXO/EjshPI+PTm36AbX31dVRtNhwzfhXHX101LEvuytCMG7uLS2KfL7ruiNVfAG4RrZP39A==" saltValue="Xr0fkzxTZ8u1EoDurOUp+g==" spinCount="100000" sqref="T52:T53" name="Діапазон1_3_1_1_1_5"/>
    <protectedRange algorithmName="SHA-512" hashValue="n6N6uEmqMGR1DrpcXO/EjshPI+PTm36AbX31dVRtNhwzfhXHX101LEvuytCMG7uLS2KfL7ruiNVfAG4RrZP39A==" saltValue="Xr0fkzxTZ8u1EoDurOUp+g==" spinCount="100000" sqref="T54:T62" name="Діапазон1_3_1_1_1_6"/>
    <protectedRange algorithmName="SHA-512" hashValue="n6N6uEmqMGR1DrpcXO/EjshPI+PTm36AbX31dVRtNhwzfhXHX101LEvuytCMG7uLS2KfL7ruiNVfAG4RrZP39A==" saltValue="Xr0fkzxTZ8u1EoDurOUp+g==" spinCount="100000" sqref="T63:T81" name="Діапазон1_3_1_1_1_7"/>
    <protectedRange algorithmName="SHA-512" hashValue="n6N6uEmqMGR1DrpcXO/EjshPI+PTm36AbX31dVRtNhwzfhXHX101LEvuytCMG7uLS2KfL7ruiNVfAG4RrZP39A==" saltValue="Xr0fkzxTZ8u1EoDurOUp+g==" spinCount="100000" sqref="T82:T96" name="Діапазон1_3_1_1_1_8"/>
    <protectedRange algorithmName="SHA-512" hashValue="n6N6uEmqMGR1DrpcXO/EjshPI+PTm36AbX31dVRtNhwzfhXHX101LEvuytCMG7uLS2KfL7ruiNVfAG4RrZP39A==" saltValue="Xr0fkzxTZ8u1EoDurOUp+g==" spinCount="100000" sqref="T97:T99" name="Діапазон1_3_1_1_1_9"/>
    <protectedRange algorithmName="SHA-512" hashValue="n6N6uEmqMGR1DrpcXO/EjshPI+PTm36AbX31dVRtNhwzfhXHX101LEvuytCMG7uLS2KfL7ruiNVfAG4RrZP39A==" saltValue="Xr0fkzxTZ8u1EoDurOUp+g==" spinCount="100000" sqref="T100:T101" name="Діапазон1_3_1_1_1_10"/>
  </protectedRanges>
  <autoFilter ref="A10:P223" xr:uid="{00000000-0009-0000-0000-000000000000}"/>
  <customSheetViews>
    <customSheetView guid="{67EEDF98-B2F5-426B-B926-192A1FD3327D}" filter="1" showAutoFilter="1">
      <pageMargins left="0.7" right="0.7" top="0.75" bottom="0.75" header="0.3" footer="0.3"/>
      <autoFilter ref="A37:FK441" xr:uid="{6EB14626-7B68-44AA-8A0A-9F8FA6C1BA61}"/>
    </customSheetView>
    <customSheetView guid="{0C6007DF-07B7-4A94-BCAB-0889120F3FC6}" filter="1" showAutoFilter="1">
      <pageMargins left="0.7" right="0.7" top="0.75" bottom="0.75" header="0.3" footer="0.3"/>
      <autoFilter ref="A37:FK441" xr:uid="{C69708D9-7B92-480B-BC03-3EB5FCF1096D}">
        <filterColumn colId="0">
          <filters>
            <filter val="Львівська"/>
          </filters>
        </filterColumn>
      </autoFilter>
    </customSheetView>
    <customSheetView guid="{763E47F9-2314-47E3-B57D-EF3335523787}" filter="1" showAutoFilter="1">
      <pageMargins left="0.7" right="0.7" top="0.75" bottom="0.75" header="0.3" footer="0.3"/>
      <autoFilter ref="A37:BS441" xr:uid="{BB4E31F0-C039-4F46-BEBB-DC6A63FD40F7}">
        <filterColumn colId="0">
          <filters>
            <filter val="Сумська"/>
          </filters>
        </filterColumn>
      </autoFilter>
    </customSheetView>
    <customSheetView guid="{5C37EED4-38A0-4971-ACF9-890429B911E4}" filter="1" showAutoFilter="1">
      <pageMargins left="0.7" right="0.7" top="0.75" bottom="0.75" header="0.3" footer="0.3"/>
      <autoFilter ref="A37:FK441" xr:uid="{2DC81F6F-036E-41EA-BF23-C7A68FF56E16}">
        <filterColumn colId="0">
          <filters>
            <filter val="Харківська"/>
          </filters>
        </filterColumn>
        <filterColumn colId="4">
          <filters blank="1">
            <filter val="Проект постанови Агентство"/>
            <filter val="Проект розпорядження"/>
            <filter val="Розпорядження КМУ 534"/>
            <filter val="Розпорядження КМУ № 688-р від 09.08.2023"/>
            <filter val="Розпорядження КМУ № 799-р від 08.09.2023"/>
            <filter val="Розпорядження КМУ №799"/>
            <filter val="Розпорядження КМУ від 08.09.2023 №799"/>
          </filters>
        </filterColumn>
      </autoFilter>
    </customSheetView>
    <customSheetView guid="{2BE8D4FD-ECD1-4CF4-A98F-24672E8A3CAC}" filter="1" showAutoFilter="1">
      <pageMargins left="0.7" right="0.7" top="0.75" bottom="0.75" header="0.3" footer="0.3"/>
      <autoFilter ref="A1" xr:uid="{179344B1-573B-4CE1-9EA9-E3FA1A6C424C}"/>
    </customSheetView>
    <customSheetView guid="{3B53958D-5091-485E-A07B-2E5A6BBD680C}" filter="1" showAutoFilter="1">
      <pageMargins left="0.7" right="0.7" top="0.75" bottom="0.75" header="0.3" footer="0.3"/>
      <autoFilter ref="A37:FK441" xr:uid="{03143C0D-0944-4A19-94F7-646C28A8966D}">
        <filterColumn colId="0">
          <filters>
            <filter val="Харківська"/>
          </filters>
        </filterColumn>
        <filterColumn colId="4">
          <filters blank="1">
            <filter val="Проект постанови Агентство"/>
            <filter val="Проект розпорядження"/>
            <filter val="Розпорядження КМУ 534"/>
            <filter val="Розпорядження КМУ № 688-р від 09.08.2023"/>
            <filter val="Розпорядження КМУ № 799-р від 08.09.2023"/>
            <filter val="Розпорядження КМУ №799"/>
            <filter val="Розпорядження КМУ від 08.09.2023 №799"/>
          </filters>
        </filterColumn>
        <filterColumn colId="5">
          <filters blank="1">
            <filter val="Інше"/>
            <filter val="Охорона здоров’я"/>
            <filter val="Транспорт"/>
            <filter val="Цивільна безпека"/>
          </filters>
        </filterColumn>
      </autoFilter>
    </customSheetView>
  </customSheetViews>
  <mergeCells count="35">
    <mergeCell ref="G4:H5"/>
    <mergeCell ref="P4:P9"/>
    <mergeCell ref="L4:O4"/>
    <mergeCell ref="L5:L9"/>
    <mergeCell ref="J5:J9"/>
    <mergeCell ref="G6:G9"/>
    <mergeCell ref="H6:H9"/>
    <mergeCell ref="K4:K9"/>
    <mergeCell ref="N5:N9"/>
    <mergeCell ref="M5:M9"/>
    <mergeCell ref="O5:O9"/>
    <mergeCell ref="I4:J4"/>
    <mergeCell ref="I5:I9"/>
    <mergeCell ref="B4:B9"/>
    <mergeCell ref="C4:C9"/>
    <mergeCell ref="D4:D9"/>
    <mergeCell ref="F6:F9"/>
    <mergeCell ref="E6:E9"/>
    <mergeCell ref="E4:F5"/>
    <mergeCell ref="AB4:AB9"/>
    <mergeCell ref="AA1:AB1"/>
    <mergeCell ref="A4:A9"/>
    <mergeCell ref="A2:AB2"/>
    <mergeCell ref="Q4:Q9"/>
    <mergeCell ref="R4:R9"/>
    <mergeCell ref="S4:S9"/>
    <mergeCell ref="T4:T9"/>
    <mergeCell ref="Z4:AA4"/>
    <mergeCell ref="V4:V9"/>
    <mergeCell ref="W5:W9"/>
    <mergeCell ref="X4:X9"/>
    <mergeCell ref="Y5:Y9"/>
    <mergeCell ref="Z5:Z9"/>
    <mergeCell ref="AA5:AA9"/>
    <mergeCell ref="U4:U9"/>
  </mergeCells>
  <phoneticPr fontId="20" type="noConversion"/>
  <dataValidations count="1">
    <dataValidation allowBlank="1" showInputMessage="1" showErrorMessage="1" promptTitle="Підказка" prompt="Необхідно зазначити посилання на реєстр пошкодженого та знищеного майна" sqref="T112:T223 T18:T101" xr:uid="{00000000-0002-0000-0000-000000000000}"/>
  </dataValidations>
  <hyperlinks>
    <hyperlink ref="U127" r:id="rId1" display="https://dream.gov.ua/project/DREAM-UA-280923-3A49B757/profile" xr:uid="{00000000-0004-0000-0000-000000000000}"/>
    <hyperlink ref="U128" r:id="rId2" display="https://dream.gov.ua/project/DREAM-UA-311023-0C532412/profile" xr:uid="{00000000-0004-0000-0000-000001000000}"/>
    <hyperlink ref="U129" r:id="rId3" display="https://dream.gov.ua/project/DREAM-UA-251023-07CD87FD/profile" xr:uid="{00000000-0004-0000-0000-000002000000}"/>
    <hyperlink ref="U130" r:id="rId4" display="https://dream.gov.ua/project/DREAM-UA-311023-4F03A67E/profile" xr:uid="{00000000-0004-0000-0000-000003000000}"/>
    <hyperlink ref="U131" r:id="rId5" xr:uid="{00000000-0004-0000-0000-000004000000}"/>
    <hyperlink ref="U132" r:id="rId6" xr:uid="{00000000-0004-0000-0000-000005000000}"/>
  </hyperlinks>
  <printOptions horizontalCentered="1"/>
  <pageMargins left="0" right="0" top="0" bottom="0" header="0" footer="0"/>
  <pageSetup paperSize="9" scale="21" fitToHeight="100" orientation="landscape" r:id="rId7"/>
  <headerFooter>
    <oddFooter>&amp;C000000&amp;P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Потреба на 2024</vt:lpstr>
      <vt:lpstr>Два</vt:lpstr>
      <vt:lpstr>'Потреба на 2024'!Заголовки_для_друку</vt:lpstr>
      <vt:lpstr>'Потреба на 2024'!Область_друку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Діденко Леся Петрівна</cp:lastModifiedBy>
  <cp:lastPrinted>2024-02-08T15:05:34Z</cp:lastPrinted>
  <dcterms:created xsi:type="dcterms:W3CDTF">2024-01-30T05:47:08Z</dcterms:created>
  <dcterms:modified xsi:type="dcterms:W3CDTF">2024-02-13T11:03:43Z</dcterms:modified>
</cp:coreProperties>
</file>