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.madiudia\Desktop\МІНІНФРА 2023 РАЯ\Прилади технологічного обліку 2023\1 кв. 2023\"/>
    </mc:Choice>
  </mc:AlternateContent>
  <bookViews>
    <workbookView xWindow="45" yWindow="-135" windowWidth="9720" windowHeight="7320"/>
  </bookViews>
  <sheets>
    <sheet name="ТехнологічнийОблік" sheetId="6" r:id="rId1"/>
  </sheets>
  <calcPr calcId="152511"/>
</workbook>
</file>

<file path=xl/calcChain.xml><?xml version="1.0" encoding="utf-8"?>
<calcChain xmlns="http://schemas.openxmlformats.org/spreadsheetml/2006/main">
  <c r="F21" i="6" l="1"/>
  <c r="F19" i="6" l="1"/>
  <c r="F8" i="6" l="1"/>
  <c r="F6" i="6"/>
  <c r="C28" i="6" l="1"/>
  <c r="F18" i="6" l="1"/>
  <c r="C29" i="6" l="1"/>
  <c r="C27" i="6"/>
  <c r="C26" i="6"/>
  <c r="C25" i="6"/>
  <c r="C24" i="6"/>
  <c r="C23" i="6"/>
  <c r="C22" i="6"/>
  <c r="C21" i="6"/>
  <c r="C20" i="6"/>
  <c r="C19" i="6"/>
  <c r="C18" i="6"/>
  <c r="C17" i="6"/>
  <c r="C16" i="6"/>
  <c r="C14" i="6"/>
  <c r="C13" i="6"/>
  <c r="C12" i="6"/>
  <c r="C11" i="6"/>
  <c r="C10" i="6"/>
  <c r="C9" i="6"/>
  <c r="C8" i="6"/>
  <c r="C6" i="6"/>
  <c r="C5" i="6"/>
  <c r="F11" i="6" l="1"/>
  <c r="C7" i="6" l="1"/>
  <c r="F25" i="6" l="1"/>
  <c r="F5" i="6"/>
  <c r="F28" i="6"/>
  <c r="F13" i="6"/>
  <c r="F22" i="6"/>
  <c r="K6" i="6"/>
  <c r="K9" i="6"/>
  <c r="K16" i="6" l="1"/>
  <c r="K27" i="6" l="1"/>
  <c r="F16" i="6" l="1"/>
  <c r="K5" i="6" l="1"/>
  <c r="K7" i="6" l="1"/>
  <c r="K8" i="6"/>
  <c r="K10" i="6"/>
  <c r="K11" i="6"/>
  <c r="K12" i="6"/>
  <c r="K13" i="6"/>
  <c r="K14" i="6"/>
  <c r="K17" i="6"/>
  <c r="K18" i="6"/>
  <c r="K19" i="6"/>
  <c r="K20" i="6"/>
  <c r="K21" i="6"/>
  <c r="K22" i="6"/>
  <c r="K23" i="6"/>
  <c r="K24" i="6"/>
  <c r="K25" i="6"/>
  <c r="K26" i="6"/>
  <c r="K28" i="6"/>
  <c r="K29" i="6"/>
  <c r="H30" i="6" l="1"/>
  <c r="G30" i="6"/>
  <c r="E30" i="6"/>
  <c r="D30" i="6"/>
  <c r="J29" i="6"/>
  <c r="F29" i="6"/>
  <c r="J28" i="6"/>
  <c r="J27" i="6"/>
  <c r="F27" i="6"/>
  <c r="J26" i="6"/>
  <c r="F26" i="6"/>
  <c r="J25" i="6"/>
  <c r="J24" i="6"/>
  <c r="F24" i="6"/>
  <c r="J23" i="6"/>
  <c r="F23" i="6"/>
  <c r="J22" i="6"/>
  <c r="J21" i="6"/>
  <c r="J20" i="6"/>
  <c r="F20" i="6"/>
  <c r="J19" i="6"/>
  <c r="J18" i="6"/>
  <c r="J17" i="6"/>
  <c r="F17" i="6"/>
  <c r="J16" i="6"/>
  <c r="J14" i="6"/>
  <c r="F14" i="6"/>
  <c r="J13" i="6"/>
  <c r="J12" i="6"/>
  <c r="F12" i="6"/>
  <c r="J11" i="6"/>
  <c r="J10" i="6"/>
  <c r="F10" i="6"/>
  <c r="J9" i="6"/>
  <c r="F9" i="6"/>
  <c r="J8" i="6"/>
  <c r="J7" i="6"/>
  <c r="F7" i="6"/>
  <c r="J6" i="6"/>
  <c r="J5" i="6"/>
  <c r="K30" i="6" l="1"/>
  <c r="I18" i="6"/>
  <c r="I13" i="6"/>
  <c r="I17" i="6"/>
  <c r="F30" i="6"/>
  <c r="I5" i="6"/>
  <c r="I9" i="6"/>
  <c r="C30" i="6"/>
  <c r="J30" i="6"/>
  <c r="I6" i="6"/>
  <c r="I7" i="6"/>
  <c r="I8" i="6"/>
  <c r="I10" i="6"/>
  <c r="I11" i="6"/>
  <c r="I12" i="6"/>
  <c r="I14" i="6"/>
  <c r="I19" i="6"/>
  <c r="I20" i="6"/>
  <c r="I21" i="6"/>
  <c r="I22" i="6"/>
  <c r="I23" i="6"/>
  <c r="I24" i="6"/>
  <c r="I25" i="6"/>
  <c r="I26" i="6"/>
  <c r="I27" i="6"/>
  <c r="I28" i="6"/>
  <c r="I29" i="6"/>
  <c r="I30" i="6" l="1"/>
</calcChain>
</file>

<file path=xl/sharedStrings.xml><?xml version="1.0" encoding="utf-8"?>
<sst xmlns="http://schemas.openxmlformats.org/spreadsheetml/2006/main" count="41" uniqueCount="37">
  <si>
    <t>№ з/п</t>
  </si>
  <si>
    <t>м. Київ</t>
  </si>
  <si>
    <t>Україна</t>
  </si>
  <si>
    <t>Регіони</t>
  </si>
  <si>
    <t xml:space="preserve">Вінницька </t>
  </si>
  <si>
    <t xml:space="preserve">Волинська </t>
  </si>
  <si>
    <t xml:space="preserve">Дніпропетровська </t>
  </si>
  <si>
    <t xml:space="preserve">Донецька </t>
  </si>
  <si>
    <t xml:space="preserve">Житомирська </t>
  </si>
  <si>
    <t xml:space="preserve">Закарпатська </t>
  </si>
  <si>
    <t>Запорізька</t>
  </si>
  <si>
    <t xml:space="preserve">Івано-Франківська </t>
  </si>
  <si>
    <t xml:space="preserve">Київська </t>
  </si>
  <si>
    <t>Кіровоградська</t>
  </si>
  <si>
    <t xml:space="preserve">Луганська </t>
  </si>
  <si>
    <t xml:space="preserve">Львівська </t>
  </si>
  <si>
    <t xml:space="preserve">Миколаївська </t>
  </si>
  <si>
    <t xml:space="preserve">Одеська </t>
  </si>
  <si>
    <t xml:space="preserve">Полтавська </t>
  </si>
  <si>
    <t xml:space="preserve">Рівненська </t>
  </si>
  <si>
    <t>Сумська</t>
  </si>
  <si>
    <t xml:space="preserve">Тернопільська </t>
  </si>
  <si>
    <t xml:space="preserve">Харківська </t>
  </si>
  <si>
    <t xml:space="preserve">Херсонська </t>
  </si>
  <si>
    <t xml:space="preserve">Хмельницька </t>
  </si>
  <si>
    <t xml:space="preserve">Черкаська </t>
  </si>
  <si>
    <t xml:space="preserve">Чернівецька </t>
  </si>
  <si>
    <t xml:space="preserve">Чернігівська </t>
  </si>
  <si>
    <t>у тому числі:</t>
  </si>
  <si>
    <t>Всього встановлено</t>
  </si>
  <si>
    <t>Вода</t>
  </si>
  <si>
    <t>Стоки</t>
  </si>
  <si>
    <t>Всього потреба у встановленні</t>
  </si>
  <si>
    <t>Всього встановлено, %</t>
  </si>
  <si>
    <t>Вода, %</t>
  </si>
  <si>
    <t>Стоки , %</t>
  </si>
  <si>
    <t xml:space="preserve">Інформація щодо обладнання підприємств водопровідно-каналізаційного господарства технологічними приладами обліку питної води і стоків, за  I  -й  квартал  2023 року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</si>
</sst>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1" fillId="0" borderId="0" xfId="0" applyNumberFormat="1" applyFont="1"/>
    <xf numFmtId="0" fontId="6" fillId="0" borderId="0" xfId="0" applyFont="1"/>
    <xf numFmtId="0" fontId="5" fillId="0" borderId="1" xfId="0" applyFont="1" applyBorder="1"/>
    <xf numFmtId="164" fontId="5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4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0" zoomScaleNormal="110" workbookViewId="0">
      <selection sqref="A1:L1"/>
    </sheetView>
  </sheetViews>
  <sheetFormatPr defaultRowHeight="12.75" x14ac:dyDescent="0.2"/>
  <cols>
    <col min="1" max="1" width="3.28515625" style="2" customWidth="1"/>
    <col min="2" max="2" width="22" style="2" customWidth="1"/>
    <col min="3" max="3" width="16" style="2" customWidth="1"/>
    <col min="4" max="5" width="12.5703125" style="2" customWidth="1"/>
    <col min="6" max="6" width="14.85546875" style="2" customWidth="1"/>
    <col min="7" max="8" width="13.5703125" style="2" customWidth="1"/>
    <col min="9" max="9" width="16" style="2" customWidth="1"/>
    <col min="10" max="11" width="14.140625" style="2" customWidth="1"/>
    <col min="12" max="12" width="12.7109375" style="2" customWidth="1"/>
    <col min="13" max="13" width="9.140625" style="2"/>
    <col min="14" max="14" width="10.5703125" style="2" bestFit="1" customWidth="1"/>
    <col min="15" max="16384" width="9.140625" style="2"/>
  </cols>
  <sheetData>
    <row r="1" spans="1:12" ht="12.75" customHeight="1" x14ac:dyDescent="0.2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3" spans="1:12" ht="16.5" customHeight="1" x14ac:dyDescent="0.2">
      <c r="A3" s="36" t="s">
        <v>0</v>
      </c>
      <c r="B3" s="36" t="s">
        <v>3</v>
      </c>
      <c r="C3" s="33" t="s">
        <v>32</v>
      </c>
      <c r="D3" s="31" t="s">
        <v>28</v>
      </c>
      <c r="E3" s="32"/>
      <c r="F3" s="33" t="s">
        <v>29</v>
      </c>
      <c r="G3" s="31" t="s">
        <v>28</v>
      </c>
      <c r="H3" s="32"/>
      <c r="I3" s="33" t="s">
        <v>33</v>
      </c>
      <c r="J3" s="31" t="s">
        <v>28</v>
      </c>
      <c r="K3" s="32"/>
    </row>
    <row r="4" spans="1:12" ht="19.5" customHeight="1" x14ac:dyDescent="0.2">
      <c r="A4" s="37"/>
      <c r="B4" s="37"/>
      <c r="C4" s="34"/>
      <c r="D4" s="6" t="s">
        <v>30</v>
      </c>
      <c r="E4" s="6" t="s">
        <v>31</v>
      </c>
      <c r="F4" s="34"/>
      <c r="G4" s="6" t="s">
        <v>30</v>
      </c>
      <c r="H4" s="6" t="s">
        <v>31</v>
      </c>
      <c r="I4" s="34"/>
      <c r="J4" s="6" t="s">
        <v>34</v>
      </c>
      <c r="K4" s="6" t="s">
        <v>35</v>
      </c>
    </row>
    <row r="5" spans="1:12" s="9" customFormat="1" ht="14.25" customHeight="1" x14ac:dyDescent="0.2">
      <c r="A5" s="10">
        <v>1</v>
      </c>
      <c r="B5" s="27" t="s">
        <v>4</v>
      </c>
      <c r="C5" s="4">
        <f t="shared" ref="C5:C29" si="0">D5+E5</f>
        <v>418</v>
      </c>
      <c r="D5" s="4">
        <v>348</v>
      </c>
      <c r="E5" s="4">
        <v>70</v>
      </c>
      <c r="F5" s="4">
        <f t="shared" ref="F5:F29" si="1">SUM(G5:H5)</f>
        <v>342</v>
      </c>
      <c r="G5" s="4">
        <v>295</v>
      </c>
      <c r="H5" s="4">
        <v>47</v>
      </c>
      <c r="I5" s="11">
        <f t="shared" ref="I5:J29" si="2">SUM(F5/C5)*100</f>
        <v>81.818181818181827</v>
      </c>
      <c r="J5" s="11">
        <f t="shared" si="2"/>
        <v>84.770114942528735</v>
      </c>
      <c r="K5" s="13">
        <f>(H5/E5)*100</f>
        <v>67.142857142857139</v>
      </c>
    </row>
    <row r="6" spans="1:12" s="9" customFormat="1" ht="14.25" customHeight="1" x14ac:dyDescent="0.2">
      <c r="A6" s="10">
        <v>2</v>
      </c>
      <c r="B6" s="27" t="s">
        <v>5</v>
      </c>
      <c r="C6" s="4">
        <f t="shared" si="0"/>
        <v>387</v>
      </c>
      <c r="D6" s="4">
        <v>324</v>
      </c>
      <c r="E6" s="4">
        <v>63</v>
      </c>
      <c r="F6" s="4">
        <f>G6+H6</f>
        <v>257</v>
      </c>
      <c r="G6" s="4">
        <v>228</v>
      </c>
      <c r="H6" s="4">
        <v>29</v>
      </c>
      <c r="I6" s="11">
        <f t="shared" si="2"/>
        <v>66.408268733850122</v>
      </c>
      <c r="J6" s="11">
        <f t="shared" si="2"/>
        <v>70.370370370370367</v>
      </c>
      <c r="K6" s="13">
        <f>(H6/E6)*100</f>
        <v>46.031746031746032</v>
      </c>
    </row>
    <row r="7" spans="1:12" ht="14.25" customHeight="1" x14ac:dyDescent="0.2">
      <c r="A7" s="17">
        <v>3</v>
      </c>
      <c r="B7" s="29" t="s">
        <v>6</v>
      </c>
      <c r="C7" s="5">
        <f t="shared" si="0"/>
        <v>482</v>
      </c>
      <c r="D7" s="5">
        <v>345</v>
      </c>
      <c r="E7" s="5">
        <v>137</v>
      </c>
      <c r="F7" s="5">
        <f t="shared" si="1"/>
        <v>482</v>
      </c>
      <c r="G7" s="5">
        <v>345</v>
      </c>
      <c r="H7" s="5">
        <v>137</v>
      </c>
      <c r="I7" s="14">
        <f t="shared" si="2"/>
        <v>100</v>
      </c>
      <c r="J7" s="14">
        <f t="shared" si="2"/>
        <v>100</v>
      </c>
      <c r="K7" s="14">
        <f t="shared" ref="K7:K29" si="3">(H7/E7)*100</f>
        <v>100</v>
      </c>
    </row>
    <row r="8" spans="1:12" ht="14.25" customHeight="1" x14ac:dyDescent="0.2">
      <c r="A8" s="17">
        <v>4</v>
      </c>
      <c r="B8" s="27" t="s">
        <v>7</v>
      </c>
      <c r="C8" s="5">
        <f t="shared" si="0"/>
        <v>436</v>
      </c>
      <c r="D8" s="5">
        <v>334</v>
      </c>
      <c r="E8" s="5">
        <v>102</v>
      </c>
      <c r="F8" s="5">
        <f t="shared" si="1"/>
        <v>252</v>
      </c>
      <c r="G8" s="5">
        <v>229</v>
      </c>
      <c r="H8" s="5">
        <v>23</v>
      </c>
      <c r="I8" s="13">
        <f t="shared" si="2"/>
        <v>57.798165137614674</v>
      </c>
      <c r="J8" s="13">
        <f t="shared" si="2"/>
        <v>68.562874251497007</v>
      </c>
      <c r="K8" s="13">
        <f t="shared" si="3"/>
        <v>22.549019607843139</v>
      </c>
    </row>
    <row r="9" spans="1:12" s="19" customFormat="1" ht="14.25" customHeight="1" x14ac:dyDescent="0.2">
      <c r="A9" s="18">
        <v>5</v>
      </c>
      <c r="B9" s="28" t="s">
        <v>8</v>
      </c>
      <c r="C9" s="5">
        <f t="shared" si="0"/>
        <v>307</v>
      </c>
      <c r="D9" s="5">
        <v>230</v>
      </c>
      <c r="E9" s="5">
        <v>77</v>
      </c>
      <c r="F9" s="5">
        <f>SUM(G9:H9)</f>
        <v>286</v>
      </c>
      <c r="G9" s="5">
        <v>230</v>
      </c>
      <c r="H9" s="5">
        <v>56</v>
      </c>
      <c r="I9" s="13">
        <f t="shared" si="2"/>
        <v>93.159609120521168</v>
      </c>
      <c r="J9" s="14">
        <f>SUM(G9/D9)*100</f>
        <v>100</v>
      </c>
      <c r="K9" s="13">
        <f>(H9/E9)*100</f>
        <v>72.727272727272734</v>
      </c>
    </row>
    <row r="10" spans="1:12" ht="14.25" customHeight="1" x14ac:dyDescent="0.2">
      <c r="A10" s="17">
        <v>6</v>
      </c>
      <c r="B10" s="27" t="s">
        <v>9</v>
      </c>
      <c r="C10" s="5">
        <f t="shared" si="0"/>
        <v>187</v>
      </c>
      <c r="D10" s="5">
        <v>153</v>
      </c>
      <c r="E10" s="5">
        <v>34</v>
      </c>
      <c r="F10" s="5">
        <f t="shared" si="1"/>
        <v>116</v>
      </c>
      <c r="G10" s="5">
        <v>105</v>
      </c>
      <c r="H10" s="5">
        <v>11</v>
      </c>
      <c r="I10" s="13">
        <f t="shared" si="2"/>
        <v>62.032085561497333</v>
      </c>
      <c r="J10" s="13">
        <f t="shared" si="2"/>
        <v>68.627450980392155</v>
      </c>
      <c r="K10" s="13">
        <f t="shared" si="3"/>
        <v>32.352941176470587</v>
      </c>
    </row>
    <row r="11" spans="1:12" ht="14.25" customHeight="1" x14ac:dyDescent="0.2">
      <c r="A11" s="17">
        <v>7</v>
      </c>
      <c r="B11" s="27" t="s">
        <v>10</v>
      </c>
      <c r="C11" s="5">
        <f t="shared" si="0"/>
        <v>763</v>
      </c>
      <c r="D11" s="5">
        <v>697</v>
      </c>
      <c r="E11" s="5">
        <v>66</v>
      </c>
      <c r="F11" s="5">
        <f t="shared" si="1"/>
        <v>617</v>
      </c>
      <c r="G11" s="5">
        <v>580</v>
      </c>
      <c r="H11" s="5">
        <v>37</v>
      </c>
      <c r="I11" s="13">
        <f>SUM(F11/C11)*100</f>
        <v>80.865006553079937</v>
      </c>
      <c r="J11" s="13">
        <f>SUM(G11/D11)*100</f>
        <v>83.213773314203735</v>
      </c>
      <c r="K11" s="13">
        <f t="shared" si="3"/>
        <v>56.060606060606055</v>
      </c>
    </row>
    <row r="12" spans="1:12" ht="14.25" customHeight="1" x14ac:dyDescent="0.2">
      <c r="A12" s="17">
        <v>8</v>
      </c>
      <c r="B12" s="27" t="s">
        <v>11</v>
      </c>
      <c r="C12" s="5">
        <f t="shared" si="0"/>
        <v>157</v>
      </c>
      <c r="D12" s="5">
        <v>138</v>
      </c>
      <c r="E12" s="5">
        <v>19</v>
      </c>
      <c r="F12" s="5">
        <f>SUM(G12:H12)</f>
        <v>141</v>
      </c>
      <c r="G12" s="5">
        <v>126</v>
      </c>
      <c r="H12" s="5">
        <v>15</v>
      </c>
      <c r="I12" s="13">
        <f t="shared" si="2"/>
        <v>89.808917197452232</v>
      </c>
      <c r="J12" s="20">
        <f t="shared" si="2"/>
        <v>91.304347826086953</v>
      </c>
      <c r="K12" s="13">
        <f t="shared" si="3"/>
        <v>78.94736842105263</v>
      </c>
    </row>
    <row r="13" spans="1:12" s="19" customFormat="1" ht="14.25" customHeight="1" x14ac:dyDescent="0.2">
      <c r="A13" s="18">
        <v>9</v>
      </c>
      <c r="B13" s="28" t="s">
        <v>12</v>
      </c>
      <c r="C13" s="5">
        <f t="shared" si="0"/>
        <v>853</v>
      </c>
      <c r="D13" s="5">
        <v>713</v>
      </c>
      <c r="E13" s="5">
        <v>140</v>
      </c>
      <c r="F13" s="5">
        <f>SUM(G13:H13)</f>
        <v>807</v>
      </c>
      <c r="G13" s="5">
        <v>678</v>
      </c>
      <c r="H13" s="5">
        <v>129</v>
      </c>
      <c r="I13" s="13">
        <f t="shared" si="2"/>
        <v>94.607268464243845</v>
      </c>
      <c r="J13" s="13">
        <f t="shared" si="2"/>
        <v>95.091164095371667</v>
      </c>
      <c r="K13" s="13">
        <f t="shared" si="3"/>
        <v>92.142857142857139</v>
      </c>
    </row>
    <row r="14" spans="1:12" ht="14.25" customHeight="1" x14ac:dyDescent="0.2">
      <c r="A14" s="17">
        <v>10</v>
      </c>
      <c r="B14" s="27" t="s">
        <v>13</v>
      </c>
      <c r="C14" s="5">
        <f t="shared" si="0"/>
        <v>323</v>
      </c>
      <c r="D14" s="5">
        <v>284</v>
      </c>
      <c r="E14" s="5">
        <v>39</v>
      </c>
      <c r="F14" s="5">
        <f t="shared" si="1"/>
        <v>318</v>
      </c>
      <c r="G14" s="5">
        <v>284</v>
      </c>
      <c r="H14" s="5">
        <v>34</v>
      </c>
      <c r="I14" s="13">
        <f t="shared" si="2"/>
        <v>98.452012383900936</v>
      </c>
      <c r="J14" s="14">
        <f t="shared" si="2"/>
        <v>100</v>
      </c>
      <c r="K14" s="13">
        <f t="shared" si="3"/>
        <v>87.179487179487182</v>
      </c>
    </row>
    <row r="15" spans="1:12" s="15" customFormat="1" ht="14.25" customHeight="1" x14ac:dyDescent="0.2">
      <c r="A15" s="10">
        <v>11</v>
      </c>
      <c r="B15" s="27" t="s">
        <v>14</v>
      </c>
      <c r="C15" s="5"/>
      <c r="D15" s="4"/>
      <c r="E15" s="4"/>
      <c r="F15" s="5"/>
      <c r="G15" s="4"/>
      <c r="H15" s="4"/>
      <c r="I15" s="11"/>
      <c r="J15" s="11"/>
      <c r="K15" s="11"/>
    </row>
    <row r="16" spans="1:12" s="9" customFormat="1" ht="14.25" customHeight="1" x14ac:dyDescent="0.2">
      <c r="A16" s="17">
        <v>12</v>
      </c>
      <c r="B16" s="27" t="s">
        <v>15</v>
      </c>
      <c r="C16" s="5">
        <f t="shared" si="0"/>
        <v>608</v>
      </c>
      <c r="D16" s="5">
        <v>511</v>
      </c>
      <c r="E16" s="5">
        <v>97</v>
      </c>
      <c r="F16" s="5">
        <f>SUM(G16:H16)</f>
        <v>439</v>
      </c>
      <c r="G16" s="5">
        <v>388</v>
      </c>
      <c r="H16" s="5">
        <v>51</v>
      </c>
      <c r="I16" s="13">
        <v>57.3</v>
      </c>
      <c r="J16" s="13">
        <f t="shared" si="2"/>
        <v>75.929549902152644</v>
      </c>
      <c r="K16" s="13">
        <f>(H16/E16)*100</f>
        <v>52.577319587628871</v>
      </c>
    </row>
    <row r="17" spans="1:14" s="9" customFormat="1" ht="14.25" customHeight="1" x14ac:dyDescent="0.2">
      <c r="A17" s="17">
        <v>13</v>
      </c>
      <c r="B17" s="27" t="s">
        <v>16</v>
      </c>
      <c r="C17" s="5">
        <f t="shared" si="0"/>
        <v>1139</v>
      </c>
      <c r="D17" s="5">
        <v>1038</v>
      </c>
      <c r="E17" s="5">
        <v>101</v>
      </c>
      <c r="F17" s="5">
        <f t="shared" si="1"/>
        <v>1130</v>
      </c>
      <c r="G17" s="5">
        <v>1038</v>
      </c>
      <c r="H17" s="5">
        <v>92</v>
      </c>
      <c r="I17" s="13">
        <f t="shared" si="2"/>
        <v>99.20983318700614</v>
      </c>
      <c r="J17" s="14">
        <f t="shared" si="2"/>
        <v>100</v>
      </c>
      <c r="K17" s="13">
        <f t="shared" si="3"/>
        <v>91.089108910891099</v>
      </c>
    </row>
    <row r="18" spans="1:14" ht="14.25" customHeight="1" x14ac:dyDescent="0.2">
      <c r="A18" s="17">
        <v>14</v>
      </c>
      <c r="B18" s="30" t="s">
        <v>17</v>
      </c>
      <c r="C18" s="5">
        <f t="shared" si="0"/>
        <v>810</v>
      </c>
      <c r="D18" s="5">
        <v>725</v>
      </c>
      <c r="E18" s="5">
        <v>85</v>
      </c>
      <c r="F18" s="5">
        <f t="shared" si="1"/>
        <v>775</v>
      </c>
      <c r="G18" s="5">
        <v>703</v>
      </c>
      <c r="H18" s="5">
        <v>72</v>
      </c>
      <c r="I18" s="13">
        <f>SUM(F18/C18)*100</f>
        <v>95.679012345679013</v>
      </c>
      <c r="J18" s="13">
        <f t="shared" si="2"/>
        <v>96.965517241379303</v>
      </c>
      <c r="K18" s="13">
        <f t="shared" si="3"/>
        <v>84.705882352941174</v>
      </c>
    </row>
    <row r="19" spans="1:14" ht="14.25" customHeight="1" x14ac:dyDescent="0.2">
      <c r="A19" s="17">
        <v>15</v>
      </c>
      <c r="B19" s="27" t="s">
        <v>18</v>
      </c>
      <c r="C19" s="5">
        <f t="shared" si="0"/>
        <v>485</v>
      </c>
      <c r="D19" s="5">
        <v>412</v>
      </c>
      <c r="E19" s="5">
        <v>73</v>
      </c>
      <c r="F19" s="5">
        <f t="shared" si="1"/>
        <v>423</v>
      </c>
      <c r="G19" s="5">
        <v>374</v>
      </c>
      <c r="H19" s="5">
        <v>49</v>
      </c>
      <c r="I19" s="13">
        <f t="shared" si="2"/>
        <v>87.216494845360828</v>
      </c>
      <c r="J19" s="14">
        <f t="shared" si="2"/>
        <v>90.77669902912622</v>
      </c>
      <c r="K19" s="13">
        <f t="shared" si="3"/>
        <v>67.123287671232873</v>
      </c>
    </row>
    <row r="20" spans="1:14" s="15" customFormat="1" ht="14.25" customHeight="1" x14ac:dyDescent="0.2">
      <c r="A20" s="10">
        <v>16</v>
      </c>
      <c r="B20" s="29" t="s">
        <v>19</v>
      </c>
      <c r="C20" s="4">
        <f t="shared" si="0"/>
        <v>398</v>
      </c>
      <c r="D20" s="4">
        <v>330</v>
      </c>
      <c r="E20" s="4">
        <v>68</v>
      </c>
      <c r="F20" s="4">
        <f t="shared" si="1"/>
        <v>344</v>
      </c>
      <c r="G20" s="4">
        <v>298</v>
      </c>
      <c r="H20" s="4">
        <v>46</v>
      </c>
      <c r="I20" s="12">
        <f t="shared" si="2"/>
        <v>86.4321608040201</v>
      </c>
      <c r="J20" s="12">
        <f t="shared" si="2"/>
        <v>90.303030303030312</v>
      </c>
      <c r="K20" s="12">
        <f t="shared" si="3"/>
        <v>67.64705882352942</v>
      </c>
    </row>
    <row r="21" spans="1:14" ht="14.25" customHeight="1" x14ac:dyDescent="0.2">
      <c r="A21" s="17">
        <v>17</v>
      </c>
      <c r="B21" s="29" t="s">
        <v>20</v>
      </c>
      <c r="C21" s="5">
        <f t="shared" si="0"/>
        <v>346</v>
      </c>
      <c r="D21" s="5">
        <v>279</v>
      </c>
      <c r="E21" s="5">
        <v>67</v>
      </c>
      <c r="F21" s="4">
        <f t="shared" si="1"/>
        <v>240</v>
      </c>
      <c r="G21" s="5">
        <v>218</v>
      </c>
      <c r="H21" s="5">
        <v>22</v>
      </c>
      <c r="I21" s="14">
        <f t="shared" si="2"/>
        <v>69.364161849710982</v>
      </c>
      <c r="J21" s="14">
        <f t="shared" si="2"/>
        <v>78.136200716845877</v>
      </c>
      <c r="K21" s="14">
        <f t="shared" si="3"/>
        <v>32.835820895522389</v>
      </c>
    </row>
    <row r="22" spans="1:14" ht="14.25" customHeight="1" x14ac:dyDescent="0.2">
      <c r="A22" s="17">
        <v>18</v>
      </c>
      <c r="B22" s="27" t="s">
        <v>21</v>
      </c>
      <c r="C22" s="5">
        <f t="shared" si="0"/>
        <v>206</v>
      </c>
      <c r="D22" s="5">
        <v>182</v>
      </c>
      <c r="E22" s="5">
        <v>24</v>
      </c>
      <c r="F22" s="5">
        <f t="shared" si="1"/>
        <v>183</v>
      </c>
      <c r="G22" s="5">
        <v>173</v>
      </c>
      <c r="H22" s="5">
        <v>10</v>
      </c>
      <c r="I22" s="13">
        <f t="shared" si="2"/>
        <v>88.834951456310691</v>
      </c>
      <c r="J22" s="13">
        <f t="shared" si="2"/>
        <v>95.054945054945051</v>
      </c>
      <c r="K22" s="13">
        <f t="shared" si="3"/>
        <v>41.666666666666671</v>
      </c>
    </row>
    <row r="23" spans="1:14" s="15" customFormat="1" ht="14.25" customHeight="1" x14ac:dyDescent="0.2">
      <c r="A23" s="10">
        <v>19</v>
      </c>
      <c r="B23" s="29" t="s">
        <v>22</v>
      </c>
      <c r="C23" s="4">
        <f t="shared" si="0"/>
        <v>745</v>
      </c>
      <c r="D23" s="4">
        <v>598</v>
      </c>
      <c r="E23" s="4">
        <v>147</v>
      </c>
      <c r="F23" s="4">
        <f t="shared" si="1"/>
        <v>361</v>
      </c>
      <c r="G23" s="4">
        <v>298</v>
      </c>
      <c r="H23" s="4">
        <v>63</v>
      </c>
      <c r="I23" s="12">
        <f t="shared" si="2"/>
        <v>48.456375838926178</v>
      </c>
      <c r="J23" s="12">
        <f t="shared" si="2"/>
        <v>49.832775919732441</v>
      </c>
      <c r="K23" s="12">
        <f t="shared" si="3"/>
        <v>42.857142857142854</v>
      </c>
    </row>
    <row r="24" spans="1:14" s="16" customFormat="1" ht="14.25" customHeight="1" x14ac:dyDescent="0.2">
      <c r="A24" s="10">
        <v>20</v>
      </c>
      <c r="B24" s="29" t="s">
        <v>23</v>
      </c>
      <c r="C24" s="4">
        <f t="shared" si="0"/>
        <v>435</v>
      </c>
      <c r="D24" s="4">
        <v>406</v>
      </c>
      <c r="E24" s="4">
        <v>29</v>
      </c>
      <c r="F24" s="4">
        <f>SUM(G24:H24)</f>
        <v>313</v>
      </c>
      <c r="G24" s="4">
        <v>286</v>
      </c>
      <c r="H24" s="4">
        <v>27</v>
      </c>
      <c r="I24" s="12">
        <f>SUM(F24/C24)*100</f>
        <v>71.954022988505756</v>
      </c>
      <c r="J24" s="12">
        <f t="shared" si="2"/>
        <v>70.443349753694591</v>
      </c>
      <c r="K24" s="12">
        <f t="shared" si="3"/>
        <v>93.103448275862064</v>
      </c>
    </row>
    <row r="25" spans="1:14" ht="14.25" customHeight="1" x14ac:dyDescent="0.2">
      <c r="A25" s="17">
        <v>21</v>
      </c>
      <c r="B25" s="27" t="s">
        <v>24</v>
      </c>
      <c r="C25" s="25">
        <f t="shared" si="0"/>
        <v>619</v>
      </c>
      <c r="D25" s="5">
        <v>534</v>
      </c>
      <c r="E25" s="5">
        <v>85</v>
      </c>
      <c r="F25" s="4">
        <f>SUM(G25:H25)</f>
        <v>374</v>
      </c>
      <c r="G25" s="5">
        <v>316</v>
      </c>
      <c r="H25" s="5">
        <v>58</v>
      </c>
      <c r="I25" s="13">
        <f t="shared" si="2"/>
        <v>60.42003231017771</v>
      </c>
      <c r="J25" s="13">
        <f t="shared" si="2"/>
        <v>59.176029962546814</v>
      </c>
      <c r="K25" s="13">
        <f t="shared" si="3"/>
        <v>68.235294117647058</v>
      </c>
    </row>
    <row r="26" spans="1:14" ht="14.25" customHeight="1" x14ac:dyDescent="0.2">
      <c r="A26" s="17">
        <v>22</v>
      </c>
      <c r="B26" s="27" t="s">
        <v>25</v>
      </c>
      <c r="C26" s="25">
        <f t="shared" si="0"/>
        <v>130</v>
      </c>
      <c r="D26" s="25">
        <v>102</v>
      </c>
      <c r="E26" s="25">
        <v>28</v>
      </c>
      <c r="F26" s="25">
        <f t="shared" si="1"/>
        <v>130</v>
      </c>
      <c r="G26" s="25">
        <v>102</v>
      </c>
      <c r="H26" s="25">
        <v>28</v>
      </c>
      <c r="I26" s="26">
        <f t="shared" si="2"/>
        <v>100</v>
      </c>
      <c r="J26" s="26">
        <f t="shared" si="2"/>
        <v>100</v>
      </c>
      <c r="K26" s="14">
        <f t="shared" si="3"/>
        <v>100</v>
      </c>
    </row>
    <row r="27" spans="1:14" ht="14.25" customHeight="1" x14ac:dyDescent="0.2">
      <c r="A27" s="17">
        <v>23</v>
      </c>
      <c r="B27" s="27" t="s">
        <v>26</v>
      </c>
      <c r="C27" s="5">
        <f t="shared" si="0"/>
        <v>45</v>
      </c>
      <c r="D27" s="5">
        <v>36</v>
      </c>
      <c r="E27" s="5">
        <v>9</v>
      </c>
      <c r="F27" s="5">
        <f t="shared" si="1"/>
        <v>42</v>
      </c>
      <c r="G27" s="5">
        <v>36</v>
      </c>
      <c r="H27" s="5">
        <v>6</v>
      </c>
      <c r="I27" s="13">
        <f t="shared" si="2"/>
        <v>93.333333333333329</v>
      </c>
      <c r="J27" s="14">
        <f t="shared" si="2"/>
        <v>100</v>
      </c>
      <c r="K27" s="13">
        <f>(H27/E27)*100</f>
        <v>66.666666666666657</v>
      </c>
    </row>
    <row r="28" spans="1:14" ht="14.25" customHeight="1" x14ac:dyDescent="0.2">
      <c r="A28" s="7">
        <v>24</v>
      </c>
      <c r="B28" s="30" t="s">
        <v>27</v>
      </c>
      <c r="C28" s="5">
        <f t="shared" si="0"/>
        <v>493</v>
      </c>
      <c r="D28" s="5">
        <v>423</v>
      </c>
      <c r="E28" s="5">
        <v>70</v>
      </c>
      <c r="F28" s="5">
        <f t="shared" si="1"/>
        <v>350</v>
      </c>
      <c r="G28" s="5">
        <v>312</v>
      </c>
      <c r="H28" s="5">
        <v>38</v>
      </c>
      <c r="I28" s="13">
        <f t="shared" si="2"/>
        <v>70.993914807302232</v>
      </c>
      <c r="J28" s="13">
        <f t="shared" si="2"/>
        <v>73.75886524822694</v>
      </c>
      <c r="K28" s="13">
        <f t="shared" si="3"/>
        <v>54.285714285714285</v>
      </c>
    </row>
    <row r="29" spans="1:14" s="15" customFormat="1" ht="14.25" customHeight="1" x14ac:dyDescent="0.2">
      <c r="A29" s="3">
        <v>25</v>
      </c>
      <c r="B29" s="29" t="s">
        <v>1</v>
      </c>
      <c r="C29" s="4">
        <f t="shared" si="0"/>
        <v>403</v>
      </c>
      <c r="D29" s="4">
        <v>373</v>
      </c>
      <c r="E29" s="4">
        <v>30</v>
      </c>
      <c r="F29" s="4">
        <f t="shared" si="1"/>
        <v>399</v>
      </c>
      <c r="G29" s="4">
        <v>373</v>
      </c>
      <c r="H29" s="4">
        <v>26</v>
      </c>
      <c r="I29" s="12">
        <f t="shared" si="2"/>
        <v>99.007444168734494</v>
      </c>
      <c r="J29" s="12">
        <f t="shared" si="2"/>
        <v>100</v>
      </c>
      <c r="K29" s="12">
        <f t="shared" si="3"/>
        <v>86.666666666666671</v>
      </c>
    </row>
    <row r="30" spans="1:14" ht="13.5" x14ac:dyDescent="0.2">
      <c r="A30" s="21"/>
      <c r="B30" s="1" t="s">
        <v>2</v>
      </c>
      <c r="C30" s="22">
        <f>SUM(D30:E30)</f>
        <v>11175</v>
      </c>
      <c r="D30" s="22">
        <f>SUM(D5:D29)</f>
        <v>9515</v>
      </c>
      <c r="E30" s="22">
        <f>SUM(E5:E29)</f>
        <v>1660</v>
      </c>
      <c r="F30" s="22">
        <f>SUM(F5:F29)</f>
        <v>9121</v>
      </c>
      <c r="G30" s="22">
        <f>SUM(G5:G29)</f>
        <v>8015</v>
      </c>
      <c r="H30" s="22">
        <f>SUM(H5:H29)</f>
        <v>1106</v>
      </c>
      <c r="I30" s="23">
        <f>SUM(F30/C30)*100</f>
        <v>81.619686800894854</v>
      </c>
      <c r="J30" s="23">
        <f t="shared" ref="J30" si="4">SUM(G30/D30)*100</f>
        <v>84.235417761429318</v>
      </c>
      <c r="K30" s="24">
        <f>(H30/E30)*100</f>
        <v>66.626506024096386</v>
      </c>
      <c r="N30" s="8"/>
    </row>
    <row r="31" spans="1:14" x14ac:dyDescent="0.2">
      <c r="F31" s="8"/>
    </row>
  </sheetData>
  <mergeCells count="9">
    <mergeCell ref="G3:H3"/>
    <mergeCell ref="I3:I4"/>
    <mergeCell ref="J3:K3"/>
    <mergeCell ref="A1:L1"/>
    <mergeCell ref="A3:A4"/>
    <mergeCell ref="B3:B4"/>
    <mergeCell ref="C3:C4"/>
    <mergeCell ref="D3:E3"/>
    <mergeCell ref="F3:F4"/>
  </mergeCells>
  <printOptions horizontalCentered="1" verticalCentered="1"/>
  <pageMargins left="0.47" right="0.27" top="0.19685039370078741" bottom="1.1811023622047245" header="0.39370078740157483" footer="0.3937007874015748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ТехнологічнийОблік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Мадюдя Раїса Анатоліївна</cp:lastModifiedBy>
  <cp:lastPrinted>2023-06-08T11:47:12Z</cp:lastPrinted>
  <dcterms:created xsi:type="dcterms:W3CDTF">1996-10-08T23:32:33Z</dcterms:created>
  <dcterms:modified xsi:type="dcterms:W3CDTF">2023-06-12T14:30:18Z</dcterms:modified>
</cp:coreProperties>
</file>