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F:\1 Світлана\РІЧНІ ЗВІТИ\заповнені\"/>
    </mc:Choice>
  </mc:AlternateContent>
  <bookViews>
    <workbookView xWindow="0" yWindow="0" windowWidth="20490" windowHeight="7800" tabRatio="629" activeTab="1"/>
  </bookViews>
  <sheets>
    <sheet name="1" sheetId="1" r:id="rId1"/>
    <sheet name="2" sheetId="6" r:id="rId2"/>
    <sheet name="3" sheetId="4" r:id="rId3"/>
    <sheet name="4" sheetId="7" r:id="rId4"/>
  </sheets>
  <externalReferences>
    <externalReference r:id="rId5"/>
  </externalReferences>
  <calcPr calcId="162913"/>
</workbook>
</file>

<file path=xl/calcChain.xml><?xml version="1.0" encoding="utf-8"?>
<calcChain xmlns="http://schemas.openxmlformats.org/spreadsheetml/2006/main">
  <c r="S7" i="1" l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M33" i="1"/>
  <c r="N33" i="4"/>
  <c r="M33" i="4"/>
  <c r="G33" i="7"/>
  <c r="P33" i="4"/>
  <c r="O33" i="4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P29" i="6"/>
  <c r="P30" i="6"/>
  <c r="P31" i="6"/>
  <c r="P32" i="6"/>
  <c r="AG7" i="6"/>
  <c r="AG8" i="6"/>
  <c r="AG9" i="6"/>
  <c r="AG10" i="6"/>
  <c r="AG11" i="6"/>
  <c r="AG12" i="6"/>
  <c r="AG13" i="6"/>
  <c r="AG14" i="6"/>
  <c r="AG15" i="6"/>
  <c r="AG16" i="6"/>
  <c r="AG17" i="6"/>
  <c r="AG18" i="6"/>
  <c r="AG19" i="6"/>
  <c r="AG20" i="6"/>
  <c r="AG21" i="6"/>
  <c r="AG22" i="6"/>
  <c r="AG23" i="6"/>
  <c r="AG24" i="6"/>
  <c r="AG25" i="6"/>
  <c r="AG26" i="6"/>
  <c r="AG27" i="6"/>
  <c r="AG28" i="6"/>
  <c r="AG29" i="6"/>
  <c r="AG30" i="6"/>
  <c r="AG31" i="6"/>
  <c r="AG32" i="6"/>
  <c r="H33" i="7"/>
  <c r="L33" i="7" l="1" a="1"/>
  <c r="L33" i="7"/>
  <c r="L7" i="7" a="1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K33" i="7" a="1"/>
  <c r="K33" i="7"/>
  <c r="K7" i="7" a="1"/>
  <c r="K7" i="7" s="1"/>
  <c r="K30" i="7" l="1"/>
  <c r="K28" i="7"/>
  <c r="K26" i="7"/>
  <c r="K24" i="7"/>
  <c r="K22" i="7"/>
  <c r="K20" i="7"/>
  <c r="K18" i="7"/>
  <c r="K16" i="7"/>
  <c r="K14" i="7"/>
  <c r="K12" i="7"/>
  <c r="K10" i="7"/>
  <c r="K8" i="7"/>
  <c r="K31" i="7"/>
  <c r="K29" i="7"/>
  <c r="K27" i="7"/>
  <c r="K25" i="7"/>
  <c r="K23" i="7"/>
  <c r="K21" i="7"/>
  <c r="K19" i="7"/>
  <c r="K17" i="7"/>
  <c r="K15" i="7"/>
  <c r="K13" i="7"/>
  <c r="K11" i="7"/>
  <c r="K9" i="7"/>
  <c r="C6" i="1" l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AD33" i="6" l="1"/>
  <c r="AC33" i="6"/>
  <c r="AB33" i="6"/>
  <c r="T33" i="6"/>
  <c r="Q33" i="1"/>
  <c r="P33" i="1"/>
  <c r="P34" i="1" s="1"/>
  <c r="O33" i="1"/>
  <c r="H33" i="1"/>
  <c r="H34" i="1" s="1"/>
  <c r="G33" i="1"/>
  <c r="I33" i="1"/>
  <c r="J33" i="1"/>
  <c r="J35" i="1" s="1"/>
  <c r="J33" i="7"/>
  <c r="I33" i="7"/>
  <c r="F33" i="7"/>
  <c r="E33" i="7"/>
  <c r="D33" i="7"/>
  <c r="C33" i="7"/>
  <c r="L33" i="4"/>
  <c r="K33" i="4"/>
  <c r="J33" i="4"/>
  <c r="H33" i="4"/>
  <c r="F33" i="4"/>
  <c r="E33" i="4"/>
  <c r="C33" i="4"/>
  <c r="C34" i="4" s="1"/>
  <c r="AF33" i="6"/>
  <c r="AE33" i="6"/>
  <c r="AA33" i="6"/>
  <c r="Y33" i="6"/>
  <c r="X33" i="6"/>
  <c r="W33" i="6" s="1"/>
  <c r="U33" i="6"/>
  <c r="M33" i="6" s="1"/>
  <c r="R33" i="6"/>
  <c r="T33" i="1"/>
  <c r="R33" i="1"/>
  <c r="F34" i="1"/>
  <c r="L33" i="1"/>
  <c r="E33" i="1"/>
  <c r="C33" i="1" s="1"/>
  <c r="D34" i="4"/>
  <c r="C6" i="6"/>
  <c r="G6" i="6"/>
  <c r="K6" i="6"/>
  <c r="L6" i="6"/>
  <c r="M6" i="6"/>
  <c r="N6" i="6"/>
  <c r="C7" i="6"/>
  <c r="G7" i="6"/>
  <c r="O7" i="6"/>
  <c r="K7" i="6"/>
  <c r="L7" i="6"/>
  <c r="M7" i="6"/>
  <c r="N7" i="6"/>
  <c r="C8" i="6"/>
  <c r="G8" i="6"/>
  <c r="O8" i="6"/>
  <c r="K8" i="6"/>
  <c r="L8" i="6"/>
  <c r="M8" i="6"/>
  <c r="N8" i="6"/>
  <c r="C9" i="6"/>
  <c r="G9" i="6"/>
  <c r="O9" i="6"/>
  <c r="K9" i="6"/>
  <c r="L9" i="6"/>
  <c r="M9" i="6"/>
  <c r="N9" i="6"/>
  <c r="C10" i="6"/>
  <c r="G10" i="6"/>
  <c r="O10" i="6"/>
  <c r="K10" i="6"/>
  <c r="L10" i="6"/>
  <c r="M10" i="6"/>
  <c r="N10" i="6"/>
  <c r="C11" i="6"/>
  <c r="G11" i="6"/>
  <c r="O11" i="6"/>
  <c r="K11" i="6"/>
  <c r="L11" i="6"/>
  <c r="M11" i="6"/>
  <c r="N11" i="6"/>
  <c r="C12" i="6"/>
  <c r="G12" i="6"/>
  <c r="O12" i="6"/>
  <c r="K12" i="6"/>
  <c r="L12" i="6"/>
  <c r="M12" i="6"/>
  <c r="N12" i="6"/>
  <c r="C13" i="6"/>
  <c r="G13" i="6"/>
  <c r="O13" i="6"/>
  <c r="K13" i="6"/>
  <c r="L13" i="6"/>
  <c r="M13" i="6"/>
  <c r="N13" i="6"/>
  <c r="C14" i="6"/>
  <c r="G14" i="6"/>
  <c r="O14" i="6"/>
  <c r="K14" i="6"/>
  <c r="L14" i="6"/>
  <c r="M14" i="6"/>
  <c r="N14" i="6"/>
  <c r="C15" i="6"/>
  <c r="G15" i="6"/>
  <c r="O15" i="6"/>
  <c r="K15" i="6"/>
  <c r="L15" i="6"/>
  <c r="M15" i="6"/>
  <c r="N15" i="6"/>
  <c r="C16" i="6"/>
  <c r="G16" i="6"/>
  <c r="O16" i="6"/>
  <c r="K16" i="6"/>
  <c r="L16" i="6"/>
  <c r="M16" i="6"/>
  <c r="N16" i="6"/>
  <c r="C17" i="6"/>
  <c r="G17" i="6"/>
  <c r="O17" i="6"/>
  <c r="K17" i="6"/>
  <c r="L17" i="6"/>
  <c r="M17" i="6"/>
  <c r="N17" i="6"/>
  <c r="C18" i="6"/>
  <c r="G18" i="6"/>
  <c r="O18" i="6"/>
  <c r="K18" i="6"/>
  <c r="L18" i="6"/>
  <c r="M18" i="6"/>
  <c r="N18" i="6"/>
  <c r="C19" i="6"/>
  <c r="G19" i="6"/>
  <c r="O19" i="6"/>
  <c r="K19" i="6"/>
  <c r="L19" i="6"/>
  <c r="M19" i="6"/>
  <c r="N19" i="6"/>
  <c r="C20" i="6"/>
  <c r="G20" i="6"/>
  <c r="O20" i="6"/>
  <c r="K20" i="6"/>
  <c r="L20" i="6"/>
  <c r="M20" i="6"/>
  <c r="N20" i="6"/>
  <c r="C21" i="6"/>
  <c r="G21" i="6"/>
  <c r="O21" i="6"/>
  <c r="K21" i="6"/>
  <c r="L21" i="6"/>
  <c r="M21" i="6"/>
  <c r="N21" i="6"/>
  <c r="C22" i="6"/>
  <c r="G22" i="6"/>
  <c r="O22" i="6"/>
  <c r="K22" i="6"/>
  <c r="L22" i="6"/>
  <c r="M22" i="6"/>
  <c r="N22" i="6"/>
  <c r="C23" i="6"/>
  <c r="G23" i="6"/>
  <c r="O23" i="6"/>
  <c r="K23" i="6"/>
  <c r="L23" i="6"/>
  <c r="M23" i="6"/>
  <c r="N23" i="6"/>
  <c r="C24" i="6"/>
  <c r="G24" i="6"/>
  <c r="O24" i="6"/>
  <c r="K24" i="6"/>
  <c r="L24" i="6"/>
  <c r="M24" i="6"/>
  <c r="N24" i="6"/>
  <c r="C25" i="6"/>
  <c r="G25" i="6"/>
  <c r="O25" i="6"/>
  <c r="K25" i="6"/>
  <c r="L25" i="6"/>
  <c r="M25" i="6"/>
  <c r="N25" i="6"/>
  <c r="C26" i="6"/>
  <c r="G26" i="6"/>
  <c r="O26" i="6"/>
  <c r="K26" i="6"/>
  <c r="L26" i="6"/>
  <c r="M26" i="6"/>
  <c r="N26" i="6"/>
  <c r="C27" i="6"/>
  <c r="G27" i="6"/>
  <c r="O27" i="6"/>
  <c r="K27" i="6"/>
  <c r="L27" i="6"/>
  <c r="M27" i="6"/>
  <c r="N27" i="6"/>
  <c r="C28" i="6"/>
  <c r="G28" i="6"/>
  <c r="O28" i="6"/>
  <c r="K28" i="6"/>
  <c r="L28" i="6"/>
  <c r="M28" i="6"/>
  <c r="N28" i="6"/>
  <c r="C29" i="6"/>
  <c r="G29" i="6"/>
  <c r="O29" i="6"/>
  <c r="K29" i="6"/>
  <c r="L29" i="6"/>
  <c r="M29" i="6"/>
  <c r="N29" i="6"/>
  <c r="C30" i="6"/>
  <c r="G30" i="6"/>
  <c r="O30" i="6"/>
  <c r="K30" i="6"/>
  <c r="L30" i="6"/>
  <c r="M30" i="6"/>
  <c r="N30" i="6"/>
  <c r="C31" i="6"/>
  <c r="G31" i="6"/>
  <c r="O31" i="6"/>
  <c r="K31" i="6"/>
  <c r="L31" i="6"/>
  <c r="M31" i="6"/>
  <c r="N31" i="6"/>
  <c r="C32" i="6"/>
  <c r="G32" i="6"/>
  <c r="O32" i="6"/>
  <c r="K32" i="6"/>
  <c r="L32" i="6"/>
  <c r="M32" i="6"/>
  <c r="D33" i="6"/>
  <c r="E33" i="6"/>
  <c r="F33" i="6"/>
  <c r="H33" i="6"/>
  <c r="I33" i="6"/>
  <c r="J33" i="6"/>
  <c r="C36" i="1"/>
  <c r="M34" i="4"/>
  <c r="C33" i="6"/>
  <c r="G33" i="6"/>
  <c r="K33" i="6"/>
  <c r="O6" i="6"/>
  <c r="L33" i="6" l="1"/>
  <c r="P33" i="6"/>
  <c r="D35" i="1"/>
  <c r="F35" i="1"/>
  <c r="M35" i="1"/>
  <c r="F39" i="1" s="1"/>
  <c r="L35" i="1"/>
  <c r="AG33" i="6"/>
  <c r="E34" i="1"/>
  <c r="L34" i="1" s="1"/>
  <c r="L34" i="4"/>
  <c r="J34" i="4"/>
  <c r="K34" i="4"/>
  <c r="R34" i="1"/>
  <c r="H35" i="4"/>
  <c r="K35" i="4"/>
  <c r="J35" i="4"/>
  <c r="L35" i="4"/>
  <c r="N32" i="6"/>
  <c r="V33" i="6"/>
  <c r="N33" i="6" s="1"/>
  <c r="O33" i="6"/>
  <c r="M34" i="1"/>
  <c r="D34" i="1"/>
  <c r="H36" i="1"/>
  <c r="E35" i="1"/>
  <c r="E39" i="1" l="1"/>
  <c r="C35" i="1"/>
  <c r="J36" i="1"/>
  <c r="C34" i="1"/>
  <c r="H35" i="1" s="1"/>
</calcChain>
</file>

<file path=xl/sharedStrings.xml><?xml version="1.0" encoding="utf-8"?>
<sst xmlns="http://schemas.openxmlformats.org/spreadsheetml/2006/main" count="269" uniqueCount="108">
  <si>
    <t>АР Крим</t>
  </si>
  <si>
    <t>Волинська</t>
  </si>
  <si>
    <t>Дніпропетровська</t>
  </si>
  <si>
    <t>Донецька</t>
  </si>
  <si>
    <t>Житомирська</t>
  </si>
  <si>
    <t>Закарпатська</t>
  </si>
  <si>
    <t>Запорізька</t>
  </si>
  <si>
    <t>Івано-Франківська</t>
  </si>
  <si>
    <t>Київська</t>
  </si>
  <si>
    <t>Кіровоградська</t>
  </si>
  <si>
    <t>Луганська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</si>
  <si>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</si>
  <si>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</si>
  <si>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</si>
  <si>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</si>
  <si>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</si>
  <si>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</si>
  <si>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</si>
  <si>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</si>
  <si>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</si>
  <si>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</si>
  <si>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Черкаська</t>
  </si>
  <si>
    <t>Чернівецька</t>
  </si>
  <si>
    <t>Чернігівська</t>
  </si>
  <si>
    <t>м.Київ</t>
  </si>
  <si>
    <t>м.Севастополь</t>
  </si>
  <si>
    <t>Всього</t>
  </si>
  <si>
    <t>Вінницька</t>
  </si>
  <si>
    <t>Кількість відведених майданчиків для паркування, од.</t>
  </si>
  <si>
    <t>Адміністративно-територіальний поділ</t>
  </si>
  <si>
    <t>майданчиків для платного паркування</t>
  </si>
  <si>
    <t>майданчиків для безоплатного паркування</t>
  </si>
  <si>
    <t>Кількість спеціально обладнаних майданчиків для паркування, од.</t>
  </si>
  <si>
    <t>майданчиків для платного паркування, обладнаних паркуваль-ними автоматами</t>
  </si>
  <si>
    <t>майданчиків для платного паркування, обладнаних в’їзними/виїз-ними терміналами</t>
  </si>
  <si>
    <t>Кількість місць для паркування на відведених майданчиках для паркування, од.</t>
  </si>
  <si>
    <t>на майданчиках для платного паркування</t>
  </si>
  <si>
    <t>на майданчиках для платного паркування, обладнаних паркуваль-ними автоматами</t>
  </si>
  <si>
    <t>на майданчиках для безоплатного паркування</t>
  </si>
  <si>
    <t>на майданчиках для платного паркування, обладнаних в’їзними/виїз-ними терміналами</t>
  </si>
  <si>
    <t>Кількість суб’єктів господарювання, які здійснюють обладнання і утримання майданчиків для паркування всього, од.</t>
  </si>
  <si>
    <t>у тому числі:</t>
  </si>
  <si>
    <t>з них:</t>
  </si>
  <si>
    <t>Всього по Україні</t>
  </si>
  <si>
    <t>№ п/п</t>
  </si>
  <si>
    <t>Середня кількість місць для паркування на 1 відведеному майданчику для паркування, од.</t>
  </si>
  <si>
    <t>Загаьлна кількість майданчиків для паркування, од.</t>
  </si>
  <si>
    <t>Загальна кількість місць для паркування, од.</t>
  </si>
  <si>
    <t>Кількість місць для паркування на спеціально обладнаних майданчиках для паркування, од.</t>
  </si>
  <si>
    <t>Таблиця 1</t>
  </si>
  <si>
    <t>Таблиця 2</t>
  </si>
  <si>
    <t>Загальна кількість майданчиків для паркування, од.</t>
  </si>
  <si>
    <t>комуналь-них підпри-ємств</t>
  </si>
  <si>
    <t>приватних підпри-ємств</t>
  </si>
  <si>
    <t>Таблиця 3</t>
  </si>
  <si>
    <t>% майданчиків для платного паркування, обладнаних паркуваль-ними автоматами</t>
  </si>
  <si>
    <t>% майданчиків для платного паркування, обладнаних терміналами</t>
  </si>
  <si>
    <t xml:space="preserve">майданчиків для платного паркування </t>
  </si>
  <si>
    <t xml:space="preserve">на майданчиках для платного паркування </t>
  </si>
  <si>
    <t>Кількість місць для платного паркування на майданчиках з можливістю оплати послугою "мобільне паркування", од.</t>
  </si>
  <si>
    <t xml:space="preserve">на майданчиках для безоплатного паркування </t>
  </si>
  <si>
    <t xml:space="preserve">на майданчи ках для безоплатного паркування </t>
  </si>
  <si>
    <t>майданчиків для платного паркування, обладнаних в'їзними /виїзними терміналами</t>
  </si>
  <si>
    <t>Показники сфери паркування транспортних засобів станом на 01.01.2026 року</t>
  </si>
  <si>
    <t>В 2025 році</t>
  </si>
  <si>
    <t>В 2024 році</t>
  </si>
  <si>
    <t>Всього в 2025 році</t>
  </si>
  <si>
    <t>Всього в 2024 році</t>
  </si>
  <si>
    <t xml:space="preserve">Всього в 2025 році </t>
  </si>
  <si>
    <t xml:space="preserve">Всього в 2024 році </t>
  </si>
  <si>
    <t>Кіл-ть місць для парку-вання інвалідів в 2024 році, од.</t>
  </si>
  <si>
    <t>% місць для парку-вання інвалідів в 2024 році</t>
  </si>
  <si>
    <t>Кількість паркувальних автоматів на відведених майданчиках для платного паркування в 2025 році, од.</t>
  </si>
  <si>
    <t xml:space="preserve">Кількість паркувальних автоматів на відведених майданчиках для платного паркування в 2024 році, од. </t>
  </si>
  <si>
    <t>Кількість в’їзних/виїзних терміналів на спеціально обладнаних майданчиках для паркування в 2025 році, од.</t>
  </si>
  <si>
    <t>Середній тариф на послуги з паркування транспортних засобів в 2025 році, грн./год.</t>
  </si>
  <si>
    <t>Середній тариф на послуги з паркування транспортних засобів в 2024 році, грн./год.</t>
  </si>
  <si>
    <t xml:space="preserve">В 2025   році </t>
  </si>
  <si>
    <t xml:space="preserve">В 2024   році </t>
  </si>
  <si>
    <t>На виконання пунктів 3 та 4 розпорядження Кабінету Міністрів України від 29.11.2024 № 1190-р "Деякі питання забезпечення досягнення Цілей сталого розвитку в Україні", щодо виконання цілі 11" Сталий розвиток міст і громад", Завдання 2, наявні дані за 2025 рік.</t>
  </si>
  <si>
    <t>Кількість майданчиків  та місць для паркування, од. (у містах із населенням понад 250 тис. мешканців)</t>
  </si>
  <si>
    <t>Загальна протяжність автомобільних доріг у населенних пунктах чи на території громади, км</t>
  </si>
  <si>
    <t>Загальна протяжність велосипедних шляхів (доріжок, велосмуг тощо,пішохідних зон та вулиць з обмеженням швидкості до 30 км за годину), км</t>
  </si>
  <si>
    <t>Загальна кількість майданчиків в 2025 році</t>
  </si>
  <si>
    <t>Кількість платних майданчиків в 2025 році</t>
  </si>
  <si>
    <t>Загальна кількість місць для паркування в 2025 році</t>
  </si>
  <si>
    <t>Кількість спеціально обладнаних місць для паркування автомобілів доставки в 2025 році</t>
  </si>
  <si>
    <t>Кількість в’їзних/виїзних терміналів на спеціально обладнаних майданчиках для паркування в 2024 році, од.</t>
  </si>
  <si>
    <t>майданчиків для платного паркування, обладнаних паркуваль-ними автоматами в містах з населенням понад 250 тис. мешканців</t>
  </si>
  <si>
    <t>майданчиків для платного паркування  в містах з населенням понад 250 тис. мешканців</t>
  </si>
  <si>
    <t>майданчиків для платного паркування в містах з населенням понад 250 тис. мешканців</t>
  </si>
  <si>
    <t>майданчиків для платного паркування, обладнаних в'їзними /виїзними терміналами з населенням понад 250 тис. мешканців</t>
  </si>
  <si>
    <t>на майданчиках для платного паркування, обладнаних паркуваль-ними автоматами у містах із населенням понад 250 тис. мешканців</t>
  </si>
  <si>
    <t>на майданчиках для платного паркування у містах із населенням понад 250 тис. мешканців</t>
  </si>
  <si>
    <t>Кіл-ть місць для парку-вання інвалідів в 2025 році, од.</t>
  </si>
  <si>
    <t>% місць для парку-вання інвалідів в 2025 році</t>
  </si>
  <si>
    <t>на майданчиках для платного паркування, обладнаних в’їзними/виїз-ними терміналами у містах із населенням понад 250 тис. vешканців</t>
  </si>
  <si>
    <t>Середній тариф на послуги з паркування транспортних засобів в 2024 році, грн./год. у містах із населенням понад 250 тис. мешканців</t>
  </si>
  <si>
    <t>підприємств інших організаційно-правових форм господарювання</t>
  </si>
  <si>
    <t xml:space="preserve"> - </t>
  </si>
  <si>
    <t xml:space="preserve"> -</t>
  </si>
  <si>
    <t>-</t>
  </si>
  <si>
    <t>*</t>
  </si>
  <si>
    <t>Загальна протяжніть 'велосипедних доріжок з твердим покриттям, км (за даними звіту1-дмг)</t>
  </si>
  <si>
    <t>заг прот автодоріг, км</t>
  </si>
  <si>
    <r>
      <t xml:space="preserve">Середній тариф на послуги з паркування автомобілів, </t>
    </r>
    <r>
      <rPr>
        <b/>
        <sz val="11"/>
        <color rgb="FF0070C0"/>
        <rFont val="Times New Roman"/>
        <family val="1"/>
        <charset val="204"/>
      </rPr>
      <t>гривень за годину</t>
    </r>
    <r>
      <rPr>
        <b/>
        <sz val="11"/>
        <color indexed="8"/>
        <rFont val="Times New Roman"/>
        <family val="1"/>
        <charset val="204"/>
      </rPr>
      <t xml:space="preserve"> (у містах із населенням понад 250 тис. мешканців)</t>
    </r>
  </si>
  <si>
    <r>
      <t xml:space="preserve">Середній тариф на послуги з паркування автомобілів, </t>
    </r>
    <r>
      <rPr>
        <b/>
        <sz val="11"/>
        <color rgb="FF0070C0"/>
        <rFont val="Times New Roman"/>
        <family val="1"/>
        <charset val="204"/>
      </rPr>
      <t>гривень за місяць</t>
    </r>
    <r>
      <rPr>
        <b/>
        <sz val="11"/>
        <color indexed="8"/>
        <rFont val="Times New Roman"/>
        <family val="1"/>
        <charset val="204"/>
      </rPr>
      <t xml:space="preserve"> (у містах із населенням понад 250 тис. мешканців)</t>
    </r>
  </si>
  <si>
    <r>
      <t xml:space="preserve">Середній тариф на послуги з паркування транспортних засобів в 2025 році, грн./год. </t>
    </r>
    <r>
      <rPr>
        <b/>
        <sz val="9"/>
        <color rgb="FF0070C0"/>
        <rFont val="Times New Roman"/>
        <family val="1"/>
        <charset val="204"/>
      </rPr>
      <t>у містах із населенням понад 250 тис. мешканців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</si>
</sst>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3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sz val="10"/>
      <color indexed="53"/>
      <name val="Arial Cyr"/>
      <charset val="204"/>
    </font>
    <font>
      <b/>
      <sz val="10"/>
      <color indexed="53"/>
      <name val="Arial Cyr"/>
      <charset val="204"/>
    </font>
    <font>
      <b/>
      <sz val="11"/>
      <color indexed="53"/>
      <name val="Arial Cyr"/>
      <charset val="204"/>
    </font>
    <font>
      <b/>
      <sz val="10"/>
      <name val="Arial Cyr"/>
      <charset val="204"/>
    </font>
    <font>
      <sz val="10"/>
      <color indexed="10"/>
      <name val="Arial Cyr"/>
      <charset val="204"/>
    </font>
    <font>
      <sz val="10"/>
      <color indexed="12"/>
      <name val="Arial Cyr"/>
      <charset val="204"/>
    </font>
    <font>
      <b/>
      <sz val="7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6"/>
      <name val="Times New Roman"/>
      <family val="1"/>
      <charset val="204"/>
    </font>
    <font>
      <i/>
      <sz val="10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8"/>
      <name val="Arial Cyr"/>
      <charset val="204"/>
    </font>
    <font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FF0000"/>
      <name val="Arial Cyr"/>
      <charset val="204"/>
    </font>
    <font>
      <b/>
      <sz val="11"/>
      <color rgb="FF0070C0"/>
      <name val="Times New Roman"/>
      <family val="1"/>
      <charset val="204"/>
    </font>
    <font>
      <b/>
      <sz val="9"/>
      <color rgb="FF0070C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0">
    <xf numFmtId="0" fontId="0" fillId="0" borderId="0" xfId="0"/>
    <xf numFmtId="0" fontId="2" fillId="0" borderId="0" xfId="0" applyFont="1"/>
    <xf numFmtId="2" fontId="2" fillId="0" borderId="0" xfId="0" applyNumberFormat="1" applyFont="1" applyAlignment="1">
      <alignment horizontal="center" vertical="center"/>
    </xf>
    <xf numFmtId="0" fontId="7" fillId="0" borderId="0" xfId="0" applyFont="1" applyFill="1"/>
    <xf numFmtId="0" fontId="2" fillId="0" borderId="0" xfId="0" applyFont="1" applyFill="1"/>
    <xf numFmtId="2" fontId="2" fillId="0" borderId="0" xfId="0" applyNumberFormat="1" applyFont="1" applyFill="1" applyAlignment="1">
      <alignment horizontal="center" vertical="center"/>
    </xf>
    <xf numFmtId="0" fontId="0" fillId="0" borderId="0" xfId="0" applyFill="1"/>
    <xf numFmtId="0" fontId="15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" fontId="16" fillId="0" borderId="2" xfId="0" applyNumberFormat="1" applyFont="1" applyFill="1" applyBorder="1" applyAlignment="1">
      <alignment horizontal="center" vertical="center"/>
    </xf>
    <xf numFmtId="1" fontId="17" fillId="0" borderId="2" xfId="0" applyNumberFormat="1" applyFont="1" applyFill="1" applyBorder="1" applyAlignment="1">
      <alignment horizontal="center" vertical="center"/>
    </xf>
    <xf numFmtId="2" fontId="11" fillId="0" borderId="0" xfId="0" applyNumberFormat="1" applyFont="1" applyFill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1" fontId="16" fillId="2" borderId="2" xfId="0" applyNumberFormat="1" applyFont="1" applyFill="1" applyBorder="1" applyAlignment="1">
      <alignment horizontal="center" vertical="center"/>
    </xf>
    <xf numFmtId="1" fontId="19" fillId="0" borderId="3" xfId="0" applyNumberFormat="1" applyFont="1" applyFill="1" applyBorder="1" applyAlignment="1">
      <alignment horizontal="center" vertical="center"/>
    </xf>
    <xf numFmtId="2" fontId="18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2" fontId="18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9" fontId="2" fillId="0" borderId="0" xfId="1" applyFont="1" applyAlignment="1">
      <alignment horizontal="center" vertical="center"/>
    </xf>
    <xf numFmtId="9" fontId="2" fillId="0" borderId="0" xfId="1" applyFont="1" applyFill="1" applyAlignment="1">
      <alignment horizontal="center" vertical="center"/>
    </xf>
    <xf numFmtId="2" fontId="18" fillId="0" borderId="6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vertical="center"/>
    </xf>
    <xf numFmtId="1" fontId="19" fillId="0" borderId="2" xfId="0" applyNumberFormat="1" applyFont="1" applyFill="1" applyBorder="1" applyAlignment="1">
      <alignment horizontal="center" vertical="center"/>
    </xf>
    <xf numFmtId="1" fontId="23" fillId="0" borderId="2" xfId="0" applyNumberFormat="1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vertical="center"/>
    </xf>
    <xf numFmtId="1" fontId="23" fillId="0" borderId="8" xfId="0" applyNumberFormat="1" applyFont="1" applyFill="1" applyBorder="1" applyAlignment="1">
      <alignment horizontal="center" vertical="center"/>
    </xf>
    <xf numFmtId="1" fontId="23" fillId="0" borderId="9" xfId="0" applyNumberFormat="1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vertical="center"/>
    </xf>
    <xf numFmtId="1" fontId="23" fillId="0" borderId="11" xfId="0" applyNumberFormat="1" applyFont="1" applyFill="1" applyBorder="1" applyAlignment="1">
      <alignment horizontal="center" vertical="center"/>
    </xf>
    <xf numFmtId="1" fontId="23" fillId="0" borderId="12" xfId="0" applyNumberFormat="1" applyFont="1" applyFill="1" applyBorder="1" applyAlignment="1">
      <alignment horizontal="center" vertical="center"/>
    </xf>
    <xf numFmtId="1" fontId="23" fillId="0" borderId="4" xfId="0" applyNumberFormat="1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1" fontId="26" fillId="0" borderId="2" xfId="0" applyNumberFormat="1" applyFont="1" applyFill="1" applyBorder="1" applyAlignment="1">
      <alignment horizontal="center" vertical="center"/>
    </xf>
    <xf numFmtId="1" fontId="25" fillId="0" borderId="8" xfId="0" applyNumberFormat="1" applyFont="1" applyFill="1" applyBorder="1" applyAlignment="1">
      <alignment horizontal="center" vertical="center"/>
    </xf>
    <xf numFmtId="1" fontId="25" fillId="0" borderId="2" xfId="0" applyNumberFormat="1" applyFont="1" applyFill="1" applyBorder="1" applyAlignment="1">
      <alignment horizontal="center" vertical="center"/>
    </xf>
    <xf numFmtId="1" fontId="25" fillId="0" borderId="11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vertical="center"/>
    </xf>
    <xf numFmtId="0" fontId="15" fillId="0" borderId="15" xfId="0" applyFont="1" applyFill="1" applyBorder="1" applyAlignment="1">
      <alignment vertical="center"/>
    </xf>
    <xf numFmtId="0" fontId="12" fillId="0" borderId="4" xfId="0" applyFont="1" applyBorder="1" applyAlignment="1">
      <alignment horizontal="center" vertical="center" wrapText="1"/>
    </xf>
    <xf numFmtId="0" fontId="15" fillId="0" borderId="16" xfId="0" applyFont="1" applyFill="1" applyBorder="1" applyAlignment="1">
      <alignment vertical="center"/>
    </xf>
    <xf numFmtId="9" fontId="23" fillId="0" borderId="8" xfId="1" applyFont="1" applyFill="1" applyBorder="1" applyAlignment="1">
      <alignment horizontal="center" vertical="center"/>
    </xf>
    <xf numFmtId="0" fontId="23" fillId="0" borderId="2" xfId="0" applyNumberFormat="1" applyFont="1" applyFill="1" applyBorder="1" applyAlignment="1" applyProtection="1">
      <alignment horizontal="center" vertical="center"/>
      <protection locked="0"/>
    </xf>
    <xf numFmtId="1" fontId="19" fillId="0" borderId="11" xfId="0" applyNumberFormat="1" applyFont="1" applyFill="1" applyBorder="1" applyAlignment="1">
      <alignment horizontal="center" vertical="center"/>
    </xf>
    <xf numFmtId="1" fontId="19" fillId="0" borderId="8" xfId="0" applyNumberFormat="1" applyFont="1" applyFill="1" applyBorder="1" applyAlignment="1">
      <alignment horizontal="center" vertical="center"/>
    </xf>
    <xf numFmtId="9" fontId="19" fillId="0" borderId="8" xfId="1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1" fontId="16" fillId="0" borderId="8" xfId="0" applyNumberFormat="1" applyFont="1" applyFill="1" applyBorder="1" applyAlignment="1">
      <alignment horizontal="center" vertical="center"/>
    </xf>
    <xf numFmtId="1" fontId="17" fillId="0" borderId="8" xfId="0" applyNumberFormat="1" applyFont="1" applyFill="1" applyBorder="1" applyAlignment="1">
      <alignment horizontal="center" vertical="center"/>
    </xf>
    <xf numFmtId="1" fontId="16" fillId="2" borderId="8" xfId="0" applyNumberFormat="1" applyFont="1" applyFill="1" applyBorder="1" applyAlignment="1">
      <alignment horizontal="center" vertical="center"/>
    </xf>
    <xf numFmtId="1" fontId="26" fillId="0" borderId="8" xfId="0" applyNumberFormat="1" applyFont="1" applyFill="1" applyBorder="1" applyAlignment="1">
      <alignment horizontal="center" vertical="center"/>
    </xf>
    <xf numFmtId="1" fontId="19" fillId="0" borderId="18" xfId="0" applyNumberFormat="1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vertical="center"/>
    </xf>
    <xf numFmtId="0" fontId="7" fillId="0" borderId="0" xfId="0" applyFont="1" applyFill="1" applyBorder="1"/>
    <xf numFmtId="0" fontId="7" fillId="0" borderId="0" xfId="0" applyFont="1" applyFill="1" applyBorder="1" applyAlignment="1">
      <alignment vertical="center"/>
    </xf>
    <xf numFmtId="2" fontId="20" fillId="0" borderId="6" xfId="0" applyNumberFormat="1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horizontal="center" vertical="center"/>
    </xf>
    <xf numFmtId="0" fontId="23" fillId="0" borderId="21" xfId="0" applyFont="1" applyFill="1" applyBorder="1" applyAlignment="1">
      <alignment horizontal="center" vertical="center"/>
    </xf>
    <xf numFmtId="1" fontId="26" fillId="0" borderId="4" xfId="0" applyNumberFormat="1" applyFont="1" applyFill="1" applyBorder="1" applyAlignment="1">
      <alignment horizontal="center" vertical="center"/>
    </xf>
    <xf numFmtId="1" fontId="25" fillId="0" borderId="3" xfId="0" applyNumberFormat="1" applyFont="1" applyFill="1" applyBorder="1" applyAlignment="1">
      <alignment horizontal="center" vertical="center"/>
    </xf>
    <xf numFmtId="1" fontId="16" fillId="0" borderId="11" xfId="0" applyNumberFormat="1" applyFont="1" applyFill="1" applyBorder="1" applyAlignment="1">
      <alignment horizontal="center" vertical="center"/>
    </xf>
    <xf numFmtId="1" fontId="17" fillId="0" borderId="11" xfId="0" applyNumberFormat="1" applyFont="1" applyFill="1" applyBorder="1" applyAlignment="1">
      <alignment horizontal="center" vertical="center"/>
    </xf>
    <xf numFmtId="1" fontId="16" fillId="2" borderId="11" xfId="0" applyNumberFormat="1" applyFont="1" applyFill="1" applyBorder="1" applyAlignment="1">
      <alignment horizontal="center" vertical="center"/>
    </xf>
    <xf numFmtId="1" fontId="19" fillId="0" borderId="22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vertical="center"/>
    </xf>
    <xf numFmtId="2" fontId="2" fillId="3" borderId="0" xfId="0" applyNumberFormat="1" applyFont="1" applyFill="1" applyAlignment="1">
      <alignment horizontal="center" vertical="center"/>
    </xf>
    <xf numFmtId="0" fontId="0" fillId="3" borderId="0" xfId="0" applyFill="1"/>
    <xf numFmtId="0" fontId="2" fillId="0" borderId="23" xfId="0" applyFont="1" applyFill="1" applyBorder="1"/>
    <xf numFmtId="0" fontId="2" fillId="0" borderId="24" xfId="0" applyFont="1" applyFill="1" applyBorder="1"/>
    <xf numFmtId="2" fontId="2" fillId="0" borderId="24" xfId="0" applyNumberFormat="1" applyFont="1" applyFill="1" applyBorder="1" applyAlignment="1">
      <alignment horizontal="center" vertical="center"/>
    </xf>
    <xf numFmtId="2" fontId="2" fillId="0" borderId="25" xfId="0" applyNumberFormat="1" applyFont="1" applyFill="1" applyBorder="1" applyAlignment="1">
      <alignment horizontal="center" vertical="center"/>
    </xf>
    <xf numFmtId="1" fontId="25" fillId="3" borderId="2" xfId="0" applyNumberFormat="1" applyFont="1" applyFill="1" applyBorder="1" applyAlignment="1">
      <alignment horizontal="center" vertical="center"/>
    </xf>
    <xf numFmtId="1" fontId="28" fillId="0" borderId="2" xfId="0" applyNumberFormat="1" applyFont="1" applyFill="1" applyBorder="1" applyAlignment="1">
      <alignment horizontal="center" vertical="center"/>
    </xf>
    <xf numFmtId="1" fontId="29" fillId="0" borderId="2" xfId="0" applyNumberFormat="1" applyFont="1" applyFill="1" applyBorder="1" applyAlignment="1">
      <alignment horizontal="center" vertical="center"/>
    </xf>
    <xf numFmtId="1" fontId="29" fillId="0" borderId="8" xfId="0" applyNumberFormat="1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vertical="center"/>
    </xf>
    <xf numFmtId="1" fontId="23" fillId="3" borderId="2" xfId="0" applyNumberFormat="1" applyFont="1" applyFill="1" applyBorder="1" applyAlignment="1">
      <alignment horizontal="center" vertical="center"/>
    </xf>
    <xf numFmtId="1" fontId="26" fillId="3" borderId="2" xfId="0" applyNumberFormat="1" applyFont="1" applyFill="1" applyBorder="1" applyAlignment="1">
      <alignment horizontal="center" vertical="center"/>
    </xf>
    <xf numFmtId="1" fontId="19" fillId="3" borderId="2" xfId="0" applyNumberFormat="1" applyFont="1" applyFill="1" applyBorder="1" applyAlignment="1">
      <alignment horizontal="center" vertical="center"/>
    </xf>
    <xf numFmtId="1" fontId="19" fillId="3" borderId="8" xfId="0" applyNumberFormat="1" applyFont="1" applyFill="1" applyBorder="1" applyAlignment="1">
      <alignment horizontal="center" vertical="center"/>
    </xf>
    <xf numFmtId="1" fontId="25" fillId="3" borderId="8" xfId="0" applyNumberFormat="1" applyFont="1" applyFill="1" applyBorder="1" applyAlignment="1">
      <alignment horizontal="center" vertical="center"/>
    </xf>
    <xf numFmtId="2" fontId="10" fillId="0" borderId="4" xfId="0" applyNumberFormat="1" applyFont="1" applyFill="1" applyBorder="1" applyAlignment="1">
      <alignment horizontal="center" vertical="center" wrapText="1"/>
    </xf>
    <xf numFmtId="1" fontId="26" fillId="0" borderId="12" xfId="0" applyNumberFormat="1" applyFont="1" applyFill="1" applyBorder="1" applyAlignment="1">
      <alignment horizontal="center" vertical="center"/>
    </xf>
    <xf numFmtId="1" fontId="25" fillId="0" borderId="26" xfId="0" applyNumberFormat="1" applyFont="1" applyFill="1" applyBorder="1" applyAlignment="1">
      <alignment horizontal="center" vertical="center"/>
    </xf>
    <xf numFmtId="1" fontId="25" fillId="0" borderId="27" xfId="0" applyNumberFormat="1" applyFont="1" applyFill="1" applyBorder="1" applyAlignment="1">
      <alignment horizontal="center" vertical="center"/>
    </xf>
    <xf numFmtId="1" fontId="26" fillId="0" borderId="22" xfId="0" applyNumberFormat="1" applyFont="1" applyFill="1" applyBorder="1" applyAlignment="1">
      <alignment horizontal="center" vertical="center"/>
    </xf>
    <xf numFmtId="1" fontId="23" fillId="0" borderId="22" xfId="0" applyNumberFormat="1" applyFont="1" applyFill="1" applyBorder="1" applyAlignment="1">
      <alignment horizontal="center" vertical="center"/>
    </xf>
    <xf numFmtId="9" fontId="19" fillId="0" borderId="27" xfId="1" applyFont="1" applyFill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4" fillId="3" borderId="0" xfId="0" applyFont="1" applyFill="1" applyAlignment="1">
      <alignment vertical="center"/>
    </xf>
    <xf numFmtId="0" fontId="23" fillId="3" borderId="20" xfId="0" applyFont="1" applyFill="1" applyBorder="1" applyAlignment="1">
      <alignment horizontal="center" vertical="center"/>
    </xf>
    <xf numFmtId="1" fontId="16" fillId="3" borderId="2" xfId="0" applyNumberFormat="1" applyFont="1" applyFill="1" applyBorder="1" applyAlignment="1">
      <alignment horizontal="center" vertical="center"/>
    </xf>
    <xf numFmtId="1" fontId="17" fillId="3" borderId="2" xfId="0" applyNumberFormat="1" applyFont="1" applyFill="1" applyBorder="1" applyAlignment="1">
      <alignment horizontal="center" vertical="center"/>
    </xf>
    <xf numFmtId="1" fontId="26" fillId="3" borderId="8" xfId="0" applyNumberFormat="1" applyFont="1" applyFill="1" applyBorder="1" applyAlignment="1">
      <alignment horizontal="center" vertical="center"/>
    </xf>
    <xf numFmtId="1" fontId="23" fillId="3" borderId="8" xfId="0" applyNumberFormat="1" applyFont="1" applyFill="1" applyBorder="1" applyAlignment="1">
      <alignment horizontal="center" vertical="center"/>
    </xf>
    <xf numFmtId="2" fontId="2" fillId="4" borderId="0" xfId="0" applyNumberFormat="1" applyFont="1" applyFill="1" applyAlignment="1">
      <alignment horizontal="center" vertical="center"/>
    </xf>
    <xf numFmtId="0" fontId="2" fillId="3" borderId="0" xfId="0" applyFont="1" applyFill="1"/>
    <xf numFmtId="1" fontId="19" fillId="0" borderId="28" xfId="0" applyNumberFormat="1" applyFont="1" applyFill="1" applyBorder="1" applyAlignment="1">
      <alignment horizontal="center" vertical="center"/>
    </xf>
    <xf numFmtId="1" fontId="16" fillId="2" borderId="28" xfId="0" applyNumberFormat="1" applyFont="1" applyFill="1" applyBorder="1" applyAlignment="1">
      <alignment horizontal="center" vertical="center"/>
    </xf>
    <xf numFmtId="1" fontId="16" fillId="2" borderId="29" xfId="0" applyNumberFormat="1" applyFont="1" applyFill="1" applyBorder="1" applyAlignment="1">
      <alignment horizontal="center" vertical="center"/>
    </xf>
    <xf numFmtId="1" fontId="25" fillId="3" borderId="30" xfId="0" applyNumberFormat="1" applyFont="1" applyFill="1" applyBorder="1" applyAlignment="1">
      <alignment horizontal="center" vertical="center"/>
    </xf>
    <xf numFmtId="1" fontId="25" fillId="0" borderId="29" xfId="0" applyNumberFormat="1" applyFont="1" applyFill="1" applyBorder="1" applyAlignment="1">
      <alignment horizontal="center" vertical="center"/>
    </xf>
    <xf numFmtId="0" fontId="0" fillId="3" borderId="31" xfId="0" applyFill="1" applyBorder="1"/>
    <xf numFmtId="0" fontId="0" fillId="0" borderId="0" xfId="0" applyBorder="1"/>
    <xf numFmtId="0" fontId="0" fillId="3" borderId="0" xfId="0" applyFill="1" applyBorder="1"/>
    <xf numFmtId="0" fontId="0" fillId="3" borderId="32" xfId="0" applyFill="1" applyBorder="1"/>
    <xf numFmtId="2" fontId="11" fillId="3" borderId="0" xfId="0" applyNumberFormat="1" applyFont="1" applyFill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2" fontId="11" fillId="4" borderId="0" xfId="0" applyNumberFormat="1" applyFont="1" applyFill="1" applyAlignment="1">
      <alignment horizontal="center" vertical="center"/>
    </xf>
    <xf numFmtId="2" fontId="2" fillId="5" borderId="0" xfId="0" applyNumberFormat="1" applyFont="1" applyFill="1" applyAlignment="1">
      <alignment horizontal="center" vertical="center"/>
    </xf>
    <xf numFmtId="1" fontId="26" fillId="5" borderId="2" xfId="0" applyNumberFormat="1" applyFont="1" applyFill="1" applyBorder="1" applyAlignment="1">
      <alignment horizontal="center" vertical="center"/>
    </xf>
    <xf numFmtId="1" fontId="25" fillId="5" borderId="11" xfId="0" applyNumberFormat="1" applyFont="1" applyFill="1" applyBorder="1" applyAlignment="1">
      <alignment horizontal="center" vertical="center"/>
    </xf>
    <xf numFmtId="1" fontId="25" fillId="5" borderId="8" xfId="0" applyNumberFormat="1" applyFont="1" applyFill="1" applyBorder="1" applyAlignment="1">
      <alignment horizontal="center" vertical="center"/>
    </xf>
    <xf numFmtId="1" fontId="25" fillId="5" borderId="22" xfId="0" applyNumberFormat="1" applyFont="1" applyFill="1" applyBorder="1" applyAlignment="1">
      <alignment horizontal="center" vertical="center"/>
    </xf>
    <xf numFmtId="1" fontId="25" fillId="5" borderId="30" xfId="0" applyNumberFormat="1" applyFont="1" applyFill="1" applyBorder="1" applyAlignment="1">
      <alignment horizontal="center" vertical="center"/>
    </xf>
    <xf numFmtId="0" fontId="0" fillId="5" borderId="0" xfId="0" applyFill="1" applyBorder="1"/>
    <xf numFmtId="0" fontId="0" fillId="5" borderId="0" xfId="0" applyFill="1"/>
    <xf numFmtId="1" fontId="25" fillId="5" borderId="2" xfId="0" applyNumberFormat="1" applyFont="1" applyFill="1" applyBorder="1" applyAlignment="1">
      <alignment horizontal="center" vertical="center"/>
    </xf>
    <xf numFmtId="1" fontId="19" fillId="5" borderId="8" xfId="0" applyNumberFormat="1" applyFont="1" applyFill="1" applyBorder="1" applyAlignment="1">
      <alignment horizontal="center" vertical="center"/>
    </xf>
    <xf numFmtId="1" fontId="29" fillId="5" borderId="8" xfId="0" applyNumberFormat="1" applyFont="1" applyFill="1" applyBorder="1" applyAlignment="1">
      <alignment horizontal="center" vertical="center"/>
    </xf>
    <xf numFmtId="1" fontId="19" fillId="5" borderId="22" xfId="0" applyNumberFormat="1" applyFont="1" applyFill="1" applyBorder="1" applyAlignment="1">
      <alignment horizontal="center" vertical="center"/>
    </xf>
    <xf numFmtId="1" fontId="19" fillId="5" borderId="2" xfId="0" applyNumberFormat="1" applyFont="1" applyFill="1" applyBorder="1" applyAlignment="1">
      <alignment horizontal="center" vertical="center"/>
    </xf>
    <xf numFmtId="1" fontId="29" fillId="5" borderId="2" xfId="0" applyNumberFormat="1" applyFont="1" applyFill="1" applyBorder="1" applyAlignment="1">
      <alignment horizontal="center" vertical="center"/>
    </xf>
    <xf numFmtId="1" fontId="19" fillId="5" borderId="11" xfId="0" applyNumberFormat="1" applyFont="1" applyFill="1" applyBorder="1" applyAlignment="1">
      <alignment horizontal="center" vertical="center"/>
    </xf>
    <xf numFmtId="9" fontId="25" fillId="5" borderId="8" xfId="1" applyFont="1" applyFill="1" applyBorder="1" applyAlignment="1">
      <alignment horizontal="center" vertical="center"/>
    </xf>
    <xf numFmtId="9" fontId="25" fillId="5" borderId="2" xfId="1" applyFont="1" applyFill="1" applyBorder="1" applyAlignment="1">
      <alignment horizontal="center" vertical="center"/>
    </xf>
    <xf numFmtId="9" fontId="25" fillId="5" borderId="11" xfId="1" applyFont="1" applyFill="1" applyBorder="1" applyAlignment="1">
      <alignment horizontal="center" vertical="center"/>
    </xf>
    <xf numFmtId="1" fontId="23" fillId="5" borderId="12" xfId="0" applyNumberFormat="1" applyFont="1" applyFill="1" applyBorder="1" applyAlignment="1">
      <alignment horizontal="center" vertical="center"/>
    </xf>
    <xf numFmtId="1" fontId="23" fillId="5" borderId="2" xfId="0" applyNumberFormat="1" applyFont="1" applyFill="1" applyBorder="1" applyAlignment="1">
      <alignment horizontal="center" vertical="center"/>
    </xf>
    <xf numFmtId="1" fontId="23" fillId="5" borderId="4" xfId="0" applyNumberFormat="1" applyFont="1" applyFill="1" applyBorder="1" applyAlignment="1">
      <alignment horizontal="center" vertical="center"/>
    </xf>
    <xf numFmtId="1" fontId="25" fillId="5" borderId="3" xfId="0" applyNumberFormat="1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1" fontId="19" fillId="5" borderId="3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1" fontId="26" fillId="0" borderId="9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9" fontId="0" fillId="3" borderId="31" xfId="0" applyNumberFormat="1" applyFill="1" applyBorder="1"/>
    <xf numFmtId="2" fontId="2" fillId="3" borderId="0" xfId="0" applyNumberFormat="1" applyFont="1" applyFill="1" applyBorder="1" applyAlignment="1">
      <alignment horizontal="center" vertical="center"/>
    </xf>
    <xf numFmtId="2" fontId="24" fillId="0" borderId="33" xfId="0" applyNumberFormat="1" applyFont="1" applyFill="1" applyBorder="1" applyAlignment="1">
      <alignment horizontal="center" vertical="center" wrapText="1"/>
    </xf>
    <xf numFmtId="2" fontId="24" fillId="0" borderId="2" xfId="0" applyNumberFormat="1" applyFont="1" applyFill="1" applyBorder="1" applyAlignment="1">
      <alignment horizontal="center" vertical="center" wrapText="1"/>
    </xf>
    <xf numFmtId="1" fontId="25" fillId="0" borderId="33" xfId="0" applyNumberFormat="1" applyFont="1" applyFill="1" applyBorder="1" applyAlignment="1">
      <alignment horizontal="center" vertical="center"/>
    </xf>
    <xf numFmtId="0" fontId="0" fillId="0" borderId="2" xfId="0" applyFill="1" applyBorder="1"/>
    <xf numFmtId="1" fontId="25" fillId="0" borderId="34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2" fontId="12" fillId="0" borderId="11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/>
    </xf>
    <xf numFmtId="1" fontId="25" fillId="0" borderId="19" xfId="0" applyNumberFormat="1" applyFont="1" applyFill="1" applyBorder="1" applyAlignment="1">
      <alignment horizontal="center" vertical="center"/>
    </xf>
    <xf numFmtId="9" fontId="25" fillId="0" borderId="27" xfId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9" fontId="2" fillId="0" borderId="24" xfId="1" applyFont="1" applyFill="1" applyBorder="1" applyAlignment="1">
      <alignment horizontal="center" vertical="center"/>
    </xf>
    <xf numFmtId="1" fontId="2" fillId="0" borderId="0" xfId="0" applyNumberFormat="1" applyFont="1" applyFill="1" applyAlignment="1">
      <alignment horizontal="center" vertical="center"/>
    </xf>
    <xf numFmtId="1" fontId="11" fillId="0" borderId="0" xfId="0" applyNumberFormat="1" applyFont="1" applyFill="1" applyAlignment="1">
      <alignment horizontal="center" vertical="center"/>
    </xf>
    <xf numFmtId="1" fontId="25" fillId="0" borderId="22" xfId="0" applyNumberFormat="1" applyFont="1" applyFill="1" applyBorder="1" applyAlignment="1">
      <alignment horizontal="center" vertical="center"/>
    </xf>
    <xf numFmtId="9" fontId="2" fillId="0" borderId="0" xfId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1" fontId="25" fillId="0" borderId="35" xfId="0" applyNumberFormat="1" applyFont="1" applyFill="1" applyBorder="1" applyAlignment="1">
      <alignment horizontal="center" vertical="center"/>
    </xf>
    <xf numFmtId="1" fontId="25" fillId="0" borderId="23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1" fontId="25" fillId="0" borderId="24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1" fontId="25" fillId="0" borderId="36" xfId="0" applyNumberFormat="1" applyFont="1" applyFill="1" applyBorder="1" applyAlignment="1">
      <alignment horizontal="center" vertical="center"/>
    </xf>
    <xf numFmtId="9" fontId="19" fillId="0" borderId="36" xfId="1" applyFont="1" applyFill="1" applyBorder="1" applyAlignment="1">
      <alignment horizontal="center" vertical="center"/>
    </xf>
    <xf numFmtId="1" fontId="25" fillId="0" borderId="25" xfId="0" applyNumberFormat="1" applyFont="1" applyFill="1" applyBorder="1" applyAlignment="1">
      <alignment horizontal="center" vertical="center"/>
    </xf>
    <xf numFmtId="1" fontId="26" fillId="0" borderId="27" xfId="0" applyNumberFormat="1" applyFont="1" applyFill="1" applyBorder="1" applyAlignment="1">
      <alignment horizontal="center" vertical="center"/>
    </xf>
    <xf numFmtId="1" fontId="25" fillId="0" borderId="31" xfId="0" applyNumberFormat="1" applyFont="1" applyFill="1" applyBorder="1" applyAlignment="1">
      <alignment horizontal="center" vertical="center"/>
    </xf>
    <xf numFmtId="1" fontId="25" fillId="5" borderId="31" xfId="0" applyNumberFormat="1" applyFont="1" applyFill="1" applyBorder="1" applyAlignment="1">
      <alignment horizontal="center" vertical="center"/>
    </xf>
    <xf numFmtId="0" fontId="0" fillId="0" borderId="8" xfId="0" applyBorder="1"/>
    <xf numFmtId="1" fontId="25" fillId="5" borderId="27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9" fontId="19" fillId="5" borderId="27" xfId="1" applyFont="1" applyFill="1" applyBorder="1" applyAlignment="1">
      <alignment horizontal="center" vertical="center"/>
    </xf>
    <xf numFmtId="1" fontId="28" fillId="0" borderId="8" xfId="0" applyNumberFormat="1" applyFont="1" applyFill="1" applyBorder="1" applyAlignment="1">
      <alignment horizontal="center" vertical="center"/>
    </xf>
    <xf numFmtId="1" fontId="19" fillId="0" borderId="27" xfId="0" applyNumberFormat="1" applyFont="1" applyFill="1" applyBorder="1" applyAlignment="1">
      <alignment horizontal="center" vertical="center"/>
    </xf>
    <xf numFmtId="0" fontId="0" fillId="0" borderId="24" xfId="0" applyBorder="1"/>
    <xf numFmtId="0" fontId="26" fillId="0" borderId="2" xfId="0" applyFont="1" applyBorder="1" applyAlignment="1">
      <alignment horizontal="center"/>
    </xf>
    <xf numFmtId="0" fontId="0" fillId="0" borderId="2" xfId="0" applyBorder="1"/>
    <xf numFmtId="0" fontId="0" fillId="0" borderId="44" xfId="0" applyBorder="1"/>
    <xf numFmtId="4" fontId="25" fillId="0" borderId="44" xfId="0" applyNumberFormat="1" applyFont="1" applyFill="1" applyBorder="1" applyAlignment="1">
      <alignment horizontal="center" vertical="center"/>
    </xf>
    <xf numFmtId="0" fontId="0" fillId="0" borderId="11" xfId="0" applyBorder="1"/>
    <xf numFmtId="2" fontId="25" fillId="0" borderId="27" xfId="0" applyNumberFormat="1" applyFont="1" applyFill="1" applyBorder="1" applyAlignment="1">
      <alignment horizontal="center" vertical="center"/>
    </xf>
    <xf numFmtId="0" fontId="0" fillId="5" borderId="8" xfId="0" applyFill="1" applyBorder="1"/>
    <xf numFmtId="0" fontId="0" fillId="5" borderId="2" xfId="0" applyFill="1" applyBorder="1"/>
    <xf numFmtId="4" fontId="25" fillId="5" borderId="2" xfId="0" applyNumberFormat="1" applyFont="1" applyFill="1" applyBorder="1" applyAlignment="1">
      <alignment horizontal="center" vertical="center"/>
    </xf>
    <xf numFmtId="0" fontId="0" fillId="5" borderId="11" xfId="0" applyFill="1" applyBorder="1"/>
    <xf numFmtId="2" fontId="25" fillId="5" borderId="27" xfId="0" applyNumberFormat="1" applyFont="1" applyFill="1" applyBorder="1" applyAlignment="1">
      <alignment horizontal="center" vertical="center"/>
    </xf>
    <xf numFmtId="1" fontId="23" fillId="0" borderId="2" xfId="0" applyNumberFormat="1" applyFont="1" applyFill="1" applyBorder="1" applyAlignment="1">
      <alignment horizontal="center" vertical="center"/>
    </xf>
    <xf numFmtId="1" fontId="23" fillId="0" borderId="9" xfId="0" applyNumberFormat="1" applyFont="1" applyFill="1" applyBorder="1" applyAlignment="1">
      <alignment horizontal="center" vertical="center"/>
    </xf>
    <xf numFmtId="1" fontId="26" fillId="0" borderId="2" xfId="0" applyNumberFormat="1" applyFont="1" applyFill="1" applyBorder="1" applyAlignment="1">
      <alignment horizontal="center" vertical="center"/>
    </xf>
    <xf numFmtId="1" fontId="25" fillId="0" borderId="2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 vertical="center"/>
    </xf>
    <xf numFmtId="1" fontId="23" fillId="0" borderId="2" xfId="0" applyNumberFormat="1" applyFont="1" applyFill="1" applyBorder="1" applyAlignment="1">
      <alignment horizontal="center" vertical="center"/>
    </xf>
    <xf numFmtId="1" fontId="23" fillId="0" borderId="8" xfId="0" applyNumberFormat="1" applyFont="1" applyFill="1" applyBorder="1" applyAlignment="1">
      <alignment horizontal="center" vertical="center"/>
    </xf>
    <xf numFmtId="1" fontId="25" fillId="0" borderId="2" xfId="0" applyNumberFormat="1" applyFont="1" applyFill="1" applyBorder="1" applyAlignment="1">
      <alignment horizontal="center" vertical="center"/>
    </xf>
    <xf numFmtId="1" fontId="19" fillId="0" borderId="8" xfId="0" applyNumberFormat="1" applyFont="1" applyFill="1" applyBorder="1" applyAlignment="1">
      <alignment horizontal="center" vertical="center"/>
    </xf>
    <xf numFmtId="1" fontId="26" fillId="0" borderId="8" xfId="0" applyNumberFormat="1" applyFont="1" applyFill="1" applyBorder="1" applyAlignment="1">
      <alignment horizontal="center" vertical="center"/>
    </xf>
    <xf numFmtId="1" fontId="25" fillId="5" borderId="8" xfId="0" applyNumberFormat="1" applyFont="1" applyFill="1" applyBorder="1" applyAlignment="1">
      <alignment horizontal="center" vertical="center"/>
    </xf>
    <xf numFmtId="1" fontId="25" fillId="5" borderId="2" xfId="0" applyNumberFormat="1" applyFont="1" applyFill="1" applyBorder="1" applyAlignment="1">
      <alignment horizontal="center" vertical="center"/>
    </xf>
    <xf numFmtId="1" fontId="19" fillId="5" borderId="8" xfId="0" applyNumberFormat="1" applyFont="1" applyFill="1" applyBorder="1" applyAlignment="1">
      <alignment horizontal="center" vertical="center"/>
    </xf>
    <xf numFmtId="1" fontId="19" fillId="5" borderId="2" xfId="0" applyNumberFormat="1" applyFont="1" applyFill="1" applyBorder="1" applyAlignment="1">
      <alignment horizontal="center" vertical="center"/>
    </xf>
    <xf numFmtId="9" fontId="25" fillId="5" borderId="2" xfId="1" applyFont="1" applyFill="1" applyBorder="1" applyAlignment="1">
      <alignment horizontal="center" vertical="center"/>
    </xf>
    <xf numFmtId="1" fontId="23" fillId="0" borderId="2" xfId="0" applyNumberFormat="1" applyFont="1" applyFill="1" applyBorder="1" applyAlignment="1">
      <alignment horizontal="center" vertical="center"/>
    </xf>
    <xf numFmtId="1" fontId="26" fillId="0" borderId="2" xfId="0" applyNumberFormat="1" applyFont="1" applyFill="1" applyBorder="1" applyAlignment="1">
      <alignment horizontal="center" vertical="center"/>
    </xf>
    <xf numFmtId="1" fontId="19" fillId="0" borderId="8" xfId="0" applyNumberFormat="1" applyFont="1" applyFill="1" applyBorder="1" applyAlignment="1">
      <alignment horizontal="center" vertical="center"/>
    </xf>
    <xf numFmtId="1" fontId="19" fillId="5" borderId="8" xfId="0" applyNumberFormat="1" applyFont="1" applyFill="1" applyBorder="1" applyAlignment="1">
      <alignment horizontal="center" vertical="center"/>
    </xf>
    <xf numFmtId="1" fontId="23" fillId="5" borderId="2" xfId="0" applyNumberFormat="1" applyFont="1" applyFill="1" applyBorder="1" applyAlignment="1">
      <alignment horizontal="center" vertical="center"/>
    </xf>
    <xf numFmtId="0" fontId="0" fillId="5" borderId="2" xfId="0" applyFill="1" applyBorder="1"/>
    <xf numFmtId="0" fontId="0" fillId="0" borderId="2" xfId="0" applyBorder="1" applyAlignment="1">
      <alignment horizontal="center"/>
    </xf>
    <xf numFmtId="1" fontId="23" fillId="0" borderId="2" xfId="0" applyNumberFormat="1" applyFont="1" applyFill="1" applyBorder="1" applyAlignment="1">
      <alignment horizontal="center" vertical="center"/>
    </xf>
    <xf numFmtId="1" fontId="23" fillId="0" borderId="8" xfId="0" applyNumberFormat="1" applyFont="1" applyFill="1" applyBorder="1" applyAlignment="1">
      <alignment horizontal="center" vertical="center"/>
    </xf>
    <xf numFmtId="1" fontId="23" fillId="0" borderId="9" xfId="0" applyNumberFormat="1" applyFont="1" applyFill="1" applyBorder="1" applyAlignment="1">
      <alignment horizontal="center" vertical="center"/>
    </xf>
    <xf numFmtId="1" fontId="26" fillId="0" borderId="2" xfId="0" applyNumberFormat="1" applyFont="1" applyFill="1" applyBorder="1" applyAlignment="1">
      <alignment horizontal="center" vertical="center"/>
    </xf>
    <xf numFmtId="1" fontId="25" fillId="0" borderId="8" xfId="0" applyNumberFormat="1" applyFont="1" applyFill="1" applyBorder="1" applyAlignment="1">
      <alignment horizontal="center" vertical="center"/>
    </xf>
    <xf numFmtId="1" fontId="25" fillId="0" borderId="2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1" fontId="19" fillId="0" borderId="8" xfId="0" applyNumberFormat="1" applyFont="1" applyFill="1" applyBorder="1" applyAlignment="1">
      <alignment horizontal="center" vertical="center"/>
    </xf>
    <xf numFmtId="1" fontId="26" fillId="0" borderId="8" xfId="0" applyNumberFormat="1" applyFont="1" applyFill="1" applyBorder="1" applyAlignment="1">
      <alignment horizontal="center" vertical="center"/>
    </xf>
    <xf numFmtId="1" fontId="25" fillId="3" borderId="8" xfId="0" applyNumberFormat="1" applyFont="1" applyFill="1" applyBorder="1" applyAlignment="1">
      <alignment horizontal="center" vertical="center"/>
    </xf>
    <xf numFmtId="1" fontId="25" fillId="5" borderId="8" xfId="0" applyNumberFormat="1" applyFont="1" applyFill="1" applyBorder="1" applyAlignment="1">
      <alignment horizontal="center" vertical="center"/>
    </xf>
    <xf numFmtId="1" fontId="25" fillId="5" borderId="2" xfId="0" applyNumberFormat="1" applyFont="1" applyFill="1" applyBorder="1" applyAlignment="1">
      <alignment horizontal="center" vertical="center"/>
    </xf>
    <xf numFmtId="1" fontId="19" fillId="5" borderId="8" xfId="0" applyNumberFormat="1" applyFont="1" applyFill="1" applyBorder="1" applyAlignment="1">
      <alignment horizontal="center" vertical="center"/>
    </xf>
    <xf numFmtId="9" fontId="25" fillId="5" borderId="2" xfId="1" applyFont="1" applyFill="1" applyBorder="1" applyAlignment="1">
      <alignment horizontal="center" vertical="center"/>
    </xf>
    <xf numFmtId="1" fontId="23" fillId="5" borderId="2" xfId="0" applyNumberFormat="1" applyFont="1" applyFill="1" applyBorder="1" applyAlignment="1">
      <alignment horizontal="center" vertical="center"/>
    </xf>
    <xf numFmtId="1" fontId="25" fillId="0" borderId="33" xfId="0" applyNumberFormat="1" applyFont="1" applyFill="1" applyBorder="1" applyAlignment="1">
      <alignment horizontal="center" vertical="center"/>
    </xf>
    <xf numFmtId="0" fontId="0" fillId="0" borderId="2" xfId="0" applyFill="1" applyBorder="1"/>
    <xf numFmtId="0" fontId="26" fillId="0" borderId="2" xfId="0" applyFont="1" applyFill="1" applyBorder="1" applyAlignment="1">
      <alignment horizontal="center" vertical="center"/>
    </xf>
    <xf numFmtId="0" fontId="0" fillId="0" borderId="2" xfId="0" applyBorder="1"/>
    <xf numFmtId="0" fontId="0" fillId="5" borderId="2" xfId="0" applyFill="1" applyBorder="1"/>
    <xf numFmtId="1" fontId="19" fillId="0" borderId="2" xfId="0" applyNumberFormat="1" applyFont="1" applyFill="1" applyBorder="1" applyAlignment="1">
      <alignment horizontal="center" vertical="center"/>
    </xf>
    <xf numFmtId="1" fontId="23" fillId="0" borderId="2" xfId="0" applyNumberFormat="1" applyFont="1" applyFill="1" applyBorder="1" applyAlignment="1">
      <alignment horizontal="center" vertical="center"/>
    </xf>
    <xf numFmtId="1" fontId="23" fillId="0" borderId="8" xfId="0" applyNumberFormat="1" applyFont="1" applyFill="1" applyBorder="1" applyAlignment="1">
      <alignment horizontal="center" vertical="center"/>
    </xf>
    <xf numFmtId="1" fontId="26" fillId="0" borderId="2" xfId="0" applyNumberFormat="1" applyFont="1" applyFill="1" applyBorder="1" applyAlignment="1">
      <alignment horizontal="center" vertical="center"/>
    </xf>
    <xf numFmtId="1" fontId="25" fillId="0" borderId="8" xfId="0" applyNumberFormat="1" applyFont="1" applyFill="1" applyBorder="1" applyAlignment="1">
      <alignment horizontal="center" vertical="center"/>
    </xf>
    <xf numFmtId="1" fontId="25" fillId="0" borderId="2" xfId="0" applyNumberFormat="1" applyFont="1" applyFill="1" applyBorder="1" applyAlignment="1">
      <alignment horizontal="center" vertical="center"/>
    </xf>
    <xf numFmtId="1" fontId="19" fillId="0" borderId="8" xfId="0" applyNumberFormat="1" applyFont="1" applyFill="1" applyBorder="1" applyAlignment="1">
      <alignment horizontal="center" vertical="center"/>
    </xf>
    <xf numFmtId="1" fontId="26" fillId="0" borderId="8" xfId="0" applyNumberFormat="1" applyFont="1" applyFill="1" applyBorder="1" applyAlignment="1">
      <alignment horizontal="center" vertical="center"/>
    </xf>
    <xf numFmtId="1" fontId="25" fillId="3" borderId="8" xfId="0" applyNumberFormat="1" applyFont="1" applyFill="1" applyBorder="1" applyAlignment="1">
      <alignment horizontal="center" vertical="center"/>
    </xf>
    <xf numFmtId="1" fontId="25" fillId="5" borderId="8" xfId="0" applyNumberFormat="1" applyFont="1" applyFill="1" applyBorder="1" applyAlignment="1">
      <alignment horizontal="center" vertical="center"/>
    </xf>
    <xf numFmtId="1" fontId="25" fillId="5" borderId="2" xfId="0" applyNumberFormat="1" applyFont="1" applyFill="1" applyBorder="1" applyAlignment="1">
      <alignment horizontal="center" vertical="center"/>
    </xf>
    <xf numFmtId="1" fontId="19" fillId="5" borderId="8" xfId="0" applyNumberFormat="1" applyFont="1" applyFill="1" applyBorder="1" applyAlignment="1">
      <alignment horizontal="center" vertical="center"/>
    </xf>
    <xf numFmtId="1" fontId="19" fillId="5" borderId="2" xfId="0" applyNumberFormat="1" applyFont="1" applyFill="1" applyBorder="1" applyAlignment="1">
      <alignment horizontal="center" vertical="center"/>
    </xf>
    <xf numFmtId="9" fontId="25" fillId="5" borderId="2" xfId="1" applyFont="1" applyFill="1" applyBorder="1" applyAlignment="1">
      <alignment horizontal="center" vertical="center"/>
    </xf>
    <xf numFmtId="1" fontId="23" fillId="5" borderId="2" xfId="0" applyNumberFormat="1" applyFont="1" applyFill="1" applyBorder="1" applyAlignment="1">
      <alignment horizontal="center" vertical="center"/>
    </xf>
    <xf numFmtId="1" fontId="25" fillId="0" borderId="33" xfId="0" applyNumberFormat="1" applyFont="1" applyFill="1" applyBorder="1" applyAlignment="1">
      <alignment horizontal="center" vertical="center"/>
    </xf>
    <xf numFmtId="1" fontId="23" fillId="0" borderId="2" xfId="0" applyNumberFormat="1" applyFont="1" applyFill="1" applyBorder="1" applyAlignment="1">
      <alignment horizontal="center" vertical="center"/>
    </xf>
    <xf numFmtId="1" fontId="26" fillId="0" borderId="2" xfId="0" applyNumberFormat="1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1" fontId="23" fillId="0" borderId="2" xfId="0" applyNumberFormat="1" applyFont="1" applyFill="1" applyBorder="1" applyAlignment="1">
      <alignment horizontal="center" vertical="center"/>
    </xf>
    <xf numFmtId="1" fontId="26" fillId="0" borderId="2" xfId="0" applyNumberFormat="1" applyFont="1" applyFill="1" applyBorder="1" applyAlignment="1">
      <alignment horizontal="center" vertical="center"/>
    </xf>
    <xf numFmtId="1" fontId="15" fillId="0" borderId="2" xfId="0" applyNumberFormat="1" applyFont="1" applyFill="1" applyBorder="1" applyAlignment="1">
      <alignment horizontal="center" vertical="center"/>
    </xf>
    <xf numFmtId="1" fontId="30" fillId="0" borderId="2" xfId="0" applyNumberFormat="1" applyFont="1" applyFill="1" applyBorder="1" applyAlignment="1">
      <alignment horizontal="center" vertical="center"/>
    </xf>
    <xf numFmtId="2" fontId="3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1" fontId="26" fillId="3" borderId="2" xfId="0" applyNumberFormat="1" applyFont="1" applyFill="1" applyBorder="1" applyAlignment="1">
      <alignment horizontal="center"/>
    </xf>
    <xf numFmtId="1" fontId="26" fillId="0" borderId="2" xfId="0" applyNumberFormat="1" applyFont="1" applyFill="1" applyBorder="1" applyAlignment="1">
      <alignment horizontal="center"/>
    </xf>
    <xf numFmtId="0" fontId="0" fillId="0" borderId="34" xfId="0" applyFill="1" applyBorder="1" applyAlignment="1">
      <alignment wrapText="1"/>
    </xf>
    <xf numFmtId="0" fontId="0" fillId="0" borderId="0" xfId="0" applyFill="1" applyBorder="1" applyAlignment="1">
      <alignment wrapText="1"/>
    </xf>
    <xf numFmtId="1" fontId="23" fillId="0" borderId="2" xfId="0" applyNumberFormat="1" applyFont="1" applyFill="1" applyBorder="1" applyAlignment="1">
      <alignment horizontal="center" vertical="center"/>
    </xf>
    <xf numFmtId="1" fontId="23" fillId="0" borderId="8" xfId="0" applyNumberFormat="1" applyFont="1" applyFill="1" applyBorder="1" applyAlignment="1">
      <alignment horizontal="center" vertical="center"/>
    </xf>
    <xf numFmtId="1" fontId="26" fillId="0" borderId="2" xfId="0" applyNumberFormat="1" applyFont="1" applyFill="1" applyBorder="1" applyAlignment="1">
      <alignment horizontal="center" vertical="center"/>
    </xf>
    <xf numFmtId="1" fontId="25" fillId="0" borderId="2" xfId="0" applyNumberFormat="1" applyFont="1" applyFill="1" applyBorder="1" applyAlignment="1">
      <alignment horizontal="center" vertical="center"/>
    </xf>
    <xf numFmtId="1" fontId="26" fillId="0" borderId="8" xfId="0" applyNumberFormat="1" applyFont="1" applyFill="1" applyBorder="1" applyAlignment="1">
      <alignment horizontal="center" vertical="center"/>
    </xf>
    <xf numFmtId="1" fontId="23" fillId="3" borderId="2" xfId="0" applyNumberFormat="1" applyFont="1" applyFill="1" applyBorder="1" applyAlignment="1">
      <alignment horizontal="center" vertical="center"/>
    </xf>
    <xf numFmtId="1" fontId="26" fillId="3" borderId="2" xfId="0" applyNumberFormat="1" applyFont="1" applyFill="1" applyBorder="1" applyAlignment="1">
      <alignment horizontal="center" vertical="center"/>
    </xf>
    <xf numFmtId="1" fontId="26" fillId="5" borderId="2" xfId="0" applyNumberFormat="1" applyFont="1" applyFill="1" applyBorder="1" applyAlignment="1">
      <alignment horizontal="center" vertical="center"/>
    </xf>
    <xf numFmtId="1" fontId="23" fillId="5" borderId="2" xfId="0" applyNumberFormat="1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1" fontId="25" fillId="0" borderId="8" xfId="0" applyNumberFormat="1" applyFont="1" applyFill="1" applyBorder="1" applyAlignment="1">
      <alignment horizontal="center" vertical="center"/>
    </xf>
    <xf numFmtId="1" fontId="25" fillId="0" borderId="2" xfId="0" applyNumberFormat="1" applyFont="1" applyFill="1" applyBorder="1" applyAlignment="1">
      <alignment horizontal="center" vertical="center"/>
    </xf>
    <xf numFmtId="1" fontId="25" fillId="3" borderId="8" xfId="0" applyNumberFormat="1" applyFont="1" applyFill="1" applyBorder="1" applyAlignment="1">
      <alignment horizontal="center" vertical="center"/>
    </xf>
    <xf numFmtId="1" fontId="25" fillId="0" borderId="33" xfId="0" applyNumberFormat="1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vertical="center"/>
    </xf>
    <xf numFmtId="0" fontId="25" fillId="5" borderId="2" xfId="0" applyFont="1" applyFill="1" applyBorder="1" applyAlignment="1">
      <alignment horizontal="center" vertical="center"/>
    </xf>
    <xf numFmtId="0" fontId="26" fillId="5" borderId="2" xfId="0" applyFont="1" applyFill="1" applyBorder="1" applyAlignment="1">
      <alignment horizontal="center" vertical="center"/>
    </xf>
    <xf numFmtId="9" fontId="23" fillId="5" borderId="8" xfId="1" applyFont="1" applyFill="1" applyBorder="1" applyAlignment="1">
      <alignment horizontal="center" vertical="center"/>
    </xf>
    <xf numFmtId="0" fontId="23" fillId="5" borderId="20" xfId="0" applyFont="1" applyFill="1" applyBorder="1" applyAlignment="1">
      <alignment horizontal="center" vertical="center"/>
    </xf>
    <xf numFmtId="1" fontId="25" fillId="5" borderId="33" xfId="0" applyNumberFormat="1" applyFont="1" applyFill="1" applyBorder="1" applyAlignment="1">
      <alignment horizontal="center" vertical="center"/>
    </xf>
    <xf numFmtId="0" fontId="23" fillId="5" borderId="11" xfId="0" applyFont="1" applyFill="1" applyBorder="1" applyAlignment="1">
      <alignment vertical="center"/>
    </xf>
    <xf numFmtId="0" fontId="25" fillId="5" borderId="11" xfId="0" applyFont="1" applyFill="1" applyBorder="1" applyAlignment="1">
      <alignment horizontal="center" vertical="center"/>
    </xf>
    <xf numFmtId="0" fontId="26" fillId="5" borderId="11" xfId="0" applyFont="1" applyFill="1" applyBorder="1" applyAlignment="1">
      <alignment horizontal="center" vertical="center"/>
    </xf>
    <xf numFmtId="1" fontId="23" fillId="5" borderId="11" xfId="0" applyNumberFormat="1" applyFont="1" applyFill="1" applyBorder="1" applyAlignment="1">
      <alignment horizontal="center" vertical="center"/>
    </xf>
    <xf numFmtId="1" fontId="26" fillId="5" borderId="11" xfId="0" applyNumberFormat="1" applyFont="1" applyFill="1" applyBorder="1" applyAlignment="1">
      <alignment horizontal="center" vertical="center"/>
    </xf>
    <xf numFmtId="1" fontId="2" fillId="5" borderId="4" xfId="0" applyNumberFormat="1" applyFont="1" applyFill="1" applyBorder="1" applyAlignment="1">
      <alignment horizontal="center" vertical="center"/>
    </xf>
    <xf numFmtId="1" fontId="25" fillId="5" borderId="4" xfId="0" applyNumberFormat="1" applyFont="1" applyFill="1" applyBorder="1" applyAlignment="1">
      <alignment horizontal="center" vertical="center"/>
    </xf>
    <xf numFmtId="1" fontId="26" fillId="5" borderId="4" xfId="0" applyNumberFormat="1" applyFont="1" applyFill="1" applyBorder="1" applyAlignment="1">
      <alignment horizontal="center" vertical="center"/>
    </xf>
    <xf numFmtId="1" fontId="23" fillId="5" borderId="9" xfId="0" applyNumberFormat="1" applyFont="1" applyFill="1" applyBorder="1" applyAlignment="1">
      <alignment horizontal="center"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vertical="center"/>
    </xf>
    <xf numFmtId="1" fontId="26" fillId="5" borderId="8" xfId="0" applyNumberFormat="1" applyFont="1" applyFill="1" applyBorder="1" applyAlignment="1">
      <alignment horizontal="center" vertical="center"/>
    </xf>
    <xf numFmtId="0" fontId="25" fillId="5" borderId="8" xfId="0" applyFont="1" applyFill="1" applyBorder="1" applyAlignment="1">
      <alignment horizontal="center" vertical="center"/>
    </xf>
    <xf numFmtId="0" fontId="26" fillId="5" borderId="8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vertical="center"/>
    </xf>
    <xf numFmtId="1" fontId="23" fillId="5" borderId="8" xfId="0" applyNumberFormat="1" applyFont="1" applyFill="1" applyBorder="1" applyAlignment="1">
      <alignment horizontal="center" vertical="center"/>
    </xf>
    <xf numFmtId="2" fontId="21" fillId="5" borderId="8" xfId="0" applyNumberFormat="1" applyFont="1" applyFill="1" applyBorder="1" applyAlignment="1">
      <alignment horizontal="center" vertical="center" wrapText="1"/>
    </xf>
    <xf numFmtId="10" fontId="2" fillId="5" borderId="8" xfId="0" applyNumberFormat="1" applyFont="1" applyFill="1" applyBorder="1" applyAlignment="1">
      <alignment horizontal="center"/>
    </xf>
    <xf numFmtId="1" fontId="0" fillId="3" borderId="0" xfId="0" applyNumberFormat="1" applyFill="1" applyBorder="1"/>
    <xf numFmtId="1" fontId="25" fillId="3" borderId="0" xfId="0" applyNumberFormat="1" applyFont="1" applyFill="1" applyBorder="1" applyAlignment="1">
      <alignment horizontal="center" vertical="center"/>
    </xf>
    <xf numFmtId="1" fontId="25" fillId="0" borderId="0" xfId="0" applyNumberFormat="1" applyFont="1" applyFill="1" applyBorder="1" applyAlignment="1">
      <alignment horizontal="center" vertical="center"/>
    </xf>
    <xf numFmtId="2" fontId="24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1" fillId="0" borderId="0" xfId="0" applyFont="1"/>
    <xf numFmtId="0" fontId="31" fillId="0" borderId="0" xfId="0" applyFont="1" applyFill="1" applyBorder="1" applyAlignment="1">
      <alignment wrapText="1"/>
    </xf>
    <xf numFmtId="164" fontId="0" fillId="0" borderId="0" xfId="0" applyNumberFormat="1"/>
    <xf numFmtId="9" fontId="23" fillId="5" borderId="2" xfId="1" applyFont="1" applyFill="1" applyBorder="1" applyAlignment="1">
      <alignment horizontal="center" vertical="center"/>
    </xf>
    <xf numFmtId="0" fontId="19" fillId="0" borderId="35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2" fontId="12" fillId="0" borderId="11" xfId="0" applyNumberFormat="1" applyFont="1" applyFill="1" applyBorder="1" applyAlignment="1">
      <alignment horizontal="center" vertical="center" wrapText="1"/>
    </xf>
    <xf numFmtId="2" fontId="12" fillId="0" borderId="39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6" fillId="0" borderId="39" xfId="0" applyFont="1" applyFill="1" applyBorder="1" applyAlignment="1">
      <alignment horizontal="center" vertical="center" wrapText="1"/>
    </xf>
    <xf numFmtId="0" fontId="16" fillId="0" borderId="40" xfId="0" applyFont="1" applyFill="1" applyBorder="1" applyAlignment="1">
      <alignment horizontal="center" vertical="center" wrapText="1"/>
    </xf>
    <xf numFmtId="0" fontId="16" fillId="0" borderId="41" xfId="0" applyFont="1" applyFill="1" applyBorder="1" applyAlignment="1">
      <alignment horizontal="center" vertical="center" wrapText="1"/>
    </xf>
    <xf numFmtId="0" fontId="16" fillId="0" borderId="42" xfId="0" applyFont="1" applyFill="1" applyBorder="1" applyAlignment="1">
      <alignment horizontal="center" vertical="center" wrapText="1"/>
    </xf>
    <xf numFmtId="2" fontId="21" fillId="0" borderId="2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 wrapText="1"/>
    </xf>
    <xf numFmtId="2" fontId="24" fillId="0" borderId="12" xfId="0" applyNumberFormat="1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/>
    </xf>
    <xf numFmtId="2" fontId="24" fillId="0" borderId="14" xfId="0" applyNumberFormat="1" applyFont="1" applyFill="1" applyBorder="1" applyAlignment="1">
      <alignment horizontal="center" vertical="center" wrapText="1"/>
    </xf>
    <xf numFmtId="2" fontId="24" fillId="0" borderId="37" xfId="0" applyNumberFormat="1" applyFont="1" applyFill="1" applyBorder="1" applyAlignment="1">
      <alignment horizontal="center" vertical="center" wrapText="1"/>
    </xf>
    <xf numFmtId="2" fontId="21" fillId="0" borderId="15" xfId="0" applyNumberFormat="1" applyFont="1" applyFill="1" applyBorder="1" applyAlignment="1">
      <alignment horizontal="center" vertical="center" wrapText="1"/>
    </xf>
    <xf numFmtId="2" fontId="21" fillId="0" borderId="38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2" fontId="24" fillId="0" borderId="33" xfId="0" applyNumberFormat="1" applyFont="1" applyFill="1" applyBorder="1" applyAlignment="1">
      <alignment horizontal="center" vertical="center" wrapText="1"/>
    </xf>
    <xf numFmtId="2" fontId="24" fillId="0" borderId="47" xfId="0" applyNumberFormat="1" applyFont="1" applyFill="1" applyBorder="1" applyAlignment="1">
      <alignment horizontal="center" vertical="center" wrapText="1"/>
    </xf>
    <xf numFmtId="2" fontId="21" fillId="5" borderId="11" xfId="0" applyNumberFormat="1" applyFont="1" applyFill="1" applyBorder="1" applyAlignment="1">
      <alignment horizontal="center" vertical="center" wrapText="1"/>
    </xf>
    <xf numFmtId="2" fontId="21" fillId="5" borderId="39" xfId="0" applyNumberFormat="1" applyFont="1" applyFill="1" applyBorder="1" applyAlignment="1">
      <alignment horizontal="center" vertical="center" wrapText="1"/>
    </xf>
    <xf numFmtId="2" fontId="21" fillId="2" borderId="15" xfId="0" applyNumberFormat="1" applyFont="1" applyFill="1" applyBorder="1" applyAlignment="1">
      <alignment horizontal="center" vertical="center" wrapText="1"/>
    </xf>
    <xf numFmtId="2" fontId="21" fillId="2" borderId="43" xfId="0" applyNumberFormat="1" applyFont="1" applyFill="1" applyBorder="1" applyAlignment="1">
      <alignment horizontal="center" vertical="center" wrapText="1"/>
    </xf>
    <xf numFmtId="2" fontId="21" fillId="2" borderId="44" xfId="0" applyNumberFormat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2" fontId="12" fillId="5" borderId="22" xfId="0" applyNumberFormat="1" applyFont="1" applyFill="1" applyBorder="1" applyAlignment="1">
      <alignment horizontal="center" vertical="center" wrapText="1"/>
    </xf>
    <xf numFmtId="2" fontId="12" fillId="5" borderId="39" xfId="0" applyNumberFormat="1" applyFont="1" applyFill="1" applyBorder="1" applyAlignment="1">
      <alignment horizontal="center" vertical="center" wrapText="1"/>
    </xf>
    <xf numFmtId="2" fontId="12" fillId="5" borderId="48" xfId="0" applyNumberFormat="1" applyFont="1" applyFill="1" applyBorder="1" applyAlignment="1">
      <alignment horizontal="center" vertical="center" wrapText="1"/>
    </xf>
    <xf numFmtId="2" fontId="12" fillId="5" borderId="49" xfId="0" applyNumberFormat="1" applyFont="1" applyFill="1" applyBorder="1" applyAlignment="1">
      <alignment horizontal="center" vertical="center" wrapText="1"/>
    </xf>
    <xf numFmtId="2" fontId="20" fillId="0" borderId="22" xfId="0" applyNumberFormat="1" applyFont="1" applyFill="1" applyBorder="1" applyAlignment="1">
      <alignment horizontal="center" vertical="center" wrapText="1"/>
    </xf>
    <xf numFmtId="2" fontId="20" fillId="0" borderId="39" xfId="0" applyNumberFormat="1" applyFont="1" applyFill="1" applyBorder="1" applyAlignment="1">
      <alignment horizontal="center" vertical="center" wrapText="1"/>
    </xf>
    <xf numFmtId="2" fontId="24" fillId="0" borderId="46" xfId="0" applyNumberFormat="1" applyFont="1" applyFill="1" applyBorder="1" applyAlignment="1">
      <alignment horizontal="center" vertical="center" wrapText="1"/>
    </xf>
    <xf numFmtId="2" fontId="21" fillId="0" borderId="11" xfId="0" applyNumberFormat="1" applyFont="1" applyFill="1" applyBorder="1" applyAlignment="1">
      <alignment horizontal="center" vertical="center" wrapText="1"/>
    </xf>
    <xf numFmtId="2" fontId="21" fillId="0" borderId="39" xfId="0" applyNumberFormat="1" applyFont="1" applyFill="1" applyBorder="1" applyAlignment="1">
      <alignment horizontal="center" vertical="center" wrapText="1"/>
    </xf>
    <xf numFmtId="2" fontId="21" fillId="0" borderId="43" xfId="0" applyNumberFormat="1" applyFont="1" applyFill="1" applyBorder="1" applyAlignment="1">
      <alignment horizontal="center" vertical="center" wrapText="1"/>
    </xf>
    <xf numFmtId="2" fontId="21" fillId="0" borderId="44" xfId="0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/>
    </xf>
    <xf numFmtId="0" fontId="21" fillId="0" borderId="41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2" fontId="21" fillId="0" borderId="15" xfId="0" applyNumberFormat="1" applyFont="1" applyFill="1" applyBorder="1" applyAlignment="1">
      <alignment horizontal="center" vertical="center"/>
    </xf>
    <xf numFmtId="2" fontId="21" fillId="0" borderId="43" xfId="0" applyNumberFormat="1" applyFont="1" applyFill="1" applyBorder="1" applyAlignment="1">
      <alignment horizontal="center" vertical="center"/>
    </xf>
    <xf numFmtId="2" fontId="21" fillId="0" borderId="44" xfId="0" applyNumberFormat="1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39" xfId="0" applyFont="1" applyFill="1" applyBorder="1" applyAlignment="1">
      <alignment horizontal="center" vertical="center" wrapText="1"/>
    </xf>
    <xf numFmtId="2" fontId="21" fillId="2" borderId="33" xfId="0" applyNumberFormat="1" applyFont="1" applyFill="1" applyBorder="1" applyAlignment="1">
      <alignment horizontal="center" vertical="center" wrapText="1"/>
    </xf>
    <xf numFmtId="2" fontId="21" fillId="2" borderId="46" xfId="0" applyNumberFormat="1" applyFont="1" applyFill="1" applyBorder="1" applyAlignment="1">
      <alignment horizontal="center" vertical="center" wrapText="1"/>
    </xf>
    <xf numFmtId="2" fontId="21" fillId="2" borderId="47" xfId="0" applyNumberFormat="1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39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39" xfId="0" applyFont="1" applyFill="1" applyBorder="1" applyAlignment="1">
      <alignment horizontal="center" vertical="center" wrapText="1"/>
    </xf>
    <xf numFmtId="2" fontId="27" fillId="5" borderId="11" xfId="0" applyNumberFormat="1" applyFont="1" applyFill="1" applyBorder="1" applyAlignment="1">
      <alignment horizontal="center" vertical="center" wrapText="1"/>
    </xf>
    <xf numFmtId="2" fontId="27" fillId="5" borderId="39" xfId="0" applyNumberFormat="1" applyFont="1" applyFill="1" applyBorder="1" applyAlignment="1">
      <alignment horizontal="center" vertical="center" wrapText="1"/>
    </xf>
    <xf numFmtId="0" fontId="24" fillId="0" borderId="22" xfId="0" applyFont="1" applyFill="1" applyBorder="1" applyAlignment="1">
      <alignment horizontal="center" vertical="center" wrapText="1"/>
    </xf>
    <xf numFmtId="0" fontId="24" fillId="0" borderId="39" xfId="0" applyFont="1" applyFill="1" applyBorder="1" applyAlignment="1">
      <alignment horizontal="center" vertical="center" wrapText="1"/>
    </xf>
    <xf numFmtId="2" fontId="21" fillId="0" borderId="22" xfId="0" applyNumberFormat="1" applyFont="1" applyFill="1" applyBorder="1" applyAlignment="1">
      <alignment horizontal="center" vertical="center" wrapText="1"/>
    </xf>
    <xf numFmtId="2" fontId="21" fillId="0" borderId="33" xfId="0" applyNumberFormat="1" applyFont="1" applyFill="1" applyBorder="1" applyAlignment="1">
      <alignment horizontal="center" vertical="center" wrapText="1"/>
    </xf>
    <xf numFmtId="2" fontId="21" fillId="0" borderId="46" xfId="0" applyNumberFormat="1" applyFont="1" applyFill="1" applyBorder="1" applyAlignment="1">
      <alignment horizontal="center" vertical="center" wrapText="1"/>
    </xf>
    <xf numFmtId="2" fontId="21" fillId="0" borderId="47" xfId="0" applyNumberFormat="1" applyFont="1" applyFill="1" applyBorder="1" applyAlignment="1">
      <alignment horizontal="center" vertical="center" wrapText="1"/>
    </xf>
    <xf numFmtId="0" fontId="19" fillId="0" borderId="50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2" fontId="10" fillId="0" borderId="28" xfId="0" applyNumberFormat="1" applyFont="1" applyFill="1" applyBorder="1" applyAlignment="1">
      <alignment horizontal="center" vertical="center" wrapText="1"/>
    </xf>
    <xf numFmtId="2" fontId="10" fillId="0" borderId="22" xfId="0" applyNumberFormat="1" applyFont="1" applyFill="1" applyBorder="1" applyAlignment="1">
      <alignment horizontal="center" vertical="center" wrapText="1"/>
    </xf>
    <xf numFmtId="2" fontId="10" fillId="0" borderId="39" xfId="0" applyNumberFormat="1" applyFont="1" applyFill="1" applyBorder="1" applyAlignment="1">
      <alignment horizontal="center" vertical="center" wrapText="1"/>
    </xf>
    <xf numFmtId="2" fontId="27" fillId="0" borderId="52" xfId="0" applyNumberFormat="1" applyFont="1" applyFill="1" applyBorder="1" applyAlignment="1">
      <alignment horizontal="center" vertical="center" wrapText="1"/>
    </xf>
    <xf numFmtId="2" fontId="27" fillId="0" borderId="53" xfId="0" applyNumberFormat="1" applyFont="1" applyFill="1" applyBorder="1" applyAlignment="1">
      <alignment horizontal="center" vertical="center" wrapText="1"/>
    </xf>
    <xf numFmtId="2" fontId="27" fillId="0" borderId="54" xfId="0" applyNumberFormat="1" applyFont="1" applyFill="1" applyBorder="1" applyAlignment="1">
      <alignment horizontal="center" vertical="center" wrapText="1"/>
    </xf>
    <xf numFmtId="2" fontId="27" fillId="5" borderId="52" xfId="0" applyNumberFormat="1" applyFont="1" applyFill="1" applyBorder="1" applyAlignment="1">
      <alignment horizontal="center" vertical="center" wrapText="1"/>
    </xf>
    <xf numFmtId="2" fontId="27" fillId="5" borderId="53" xfId="0" applyNumberFormat="1" applyFont="1" applyFill="1" applyBorder="1" applyAlignment="1">
      <alignment horizontal="center" vertical="center" wrapText="1"/>
    </xf>
    <xf numFmtId="2" fontId="27" fillId="5" borderId="54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3" fillId="0" borderId="35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2" fontId="16" fillId="0" borderId="5" xfId="0" applyNumberFormat="1" applyFont="1" applyFill="1" applyBorder="1" applyAlignment="1">
      <alignment horizontal="center" vertical="center" wrapText="1"/>
    </xf>
    <xf numFmtId="2" fontId="16" fillId="0" borderId="12" xfId="0" applyNumberFormat="1" applyFont="1" applyFill="1" applyBorder="1" applyAlignment="1">
      <alignment horizontal="center" vertical="center" wrapText="1"/>
    </xf>
    <xf numFmtId="2" fontId="16" fillId="0" borderId="37" xfId="0" applyNumberFormat="1" applyFont="1" applyFill="1" applyBorder="1" applyAlignment="1">
      <alignment horizontal="center" vertical="center" wrapText="1"/>
    </xf>
    <xf numFmtId="2" fontId="21" fillId="0" borderId="10" xfId="0" applyNumberFormat="1" applyFont="1" applyFill="1" applyBorder="1" applyAlignment="1">
      <alignment horizontal="center" vertical="center" wrapText="1"/>
    </xf>
    <xf numFmtId="2" fontId="21" fillId="0" borderId="42" xfId="0" applyNumberFormat="1" applyFont="1" applyFill="1" applyBorder="1" applyAlignment="1">
      <alignment horizontal="center" vertical="center" wrapText="1"/>
    </xf>
    <xf numFmtId="2" fontId="21" fillId="5" borderId="10" xfId="0" applyNumberFormat="1" applyFont="1" applyFill="1" applyBorder="1" applyAlignment="1">
      <alignment horizontal="center" vertical="center" wrapText="1"/>
    </xf>
    <xf numFmtId="2" fontId="21" fillId="5" borderId="42" xfId="0" applyNumberFormat="1" applyFont="1" applyFill="1" applyBorder="1" applyAlignment="1">
      <alignment horizontal="center" vertical="center" wrapText="1"/>
    </xf>
    <xf numFmtId="2" fontId="27" fillId="0" borderId="5" xfId="0" applyNumberFormat="1" applyFont="1" applyFill="1" applyBorder="1" applyAlignment="1">
      <alignment horizontal="center" vertical="center" wrapText="1"/>
    </xf>
    <xf numFmtId="2" fontId="27" fillId="0" borderId="1" xfId="0" applyNumberFormat="1" applyFont="1" applyFill="1" applyBorder="1" applyAlignment="1">
      <alignment horizontal="center" vertical="center" wrapText="1"/>
    </xf>
    <xf numFmtId="2" fontId="27" fillId="0" borderId="13" xfId="0" applyNumberFormat="1" applyFont="1" applyFill="1" applyBorder="1" applyAlignment="1">
      <alignment horizontal="center" vertical="center" wrapText="1"/>
    </xf>
    <xf numFmtId="2" fontId="18" fillId="0" borderId="12" xfId="0" applyNumberFormat="1" applyFont="1" applyFill="1" applyBorder="1" applyAlignment="1">
      <alignment horizontal="center" vertical="center" wrapText="1"/>
    </xf>
    <xf numFmtId="2" fontId="18" fillId="0" borderId="2" xfId="0" applyNumberFormat="1" applyFont="1" applyFill="1" applyBorder="1" applyAlignment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2" fontId="18" fillId="5" borderId="14" xfId="0" applyNumberFormat="1" applyFont="1" applyFill="1" applyBorder="1" applyAlignment="1">
      <alignment horizontal="center" vertical="center" wrapText="1"/>
    </xf>
    <xf numFmtId="2" fontId="18" fillId="5" borderId="15" xfId="0" applyNumberFormat="1" applyFont="1" applyFill="1" applyBorder="1" applyAlignment="1">
      <alignment horizontal="center" vertical="center" wrapText="1"/>
    </xf>
    <xf numFmtId="2" fontId="18" fillId="5" borderId="16" xfId="0" applyNumberFormat="1" applyFont="1" applyFill="1" applyBorder="1" applyAlignment="1">
      <alignment horizontal="center" vertical="center" wrapText="1"/>
    </xf>
    <xf numFmtId="2" fontId="18" fillId="5" borderId="12" xfId="0" applyNumberFormat="1" applyFont="1" applyFill="1" applyBorder="1" applyAlignment="1">
      <alignment horizontal="center" vertical="center" wrapText="1"/>
    </xf>
    <xf numFmtId="2" fontId="18" fillId="5" borderId="2" xfId="0" applyNumberFormat="1" applyFont="1" applyFill="1" applyBorder="1" applyAlignment="1">
      <alignment horizontal="center" vertical="center" wrapText="1"/>
    </xf>
    <xf numFmtId="2" fontId="18" fillId="5" borderId="4" xfId="0" applyNumberFormat="1" applyFont="1" applyFill="1" applyBorder="1" applyAlignment="1">
      <alignment horizontal="center" vertical="center" wrapText="1"/>
    </xf>
    <xf numFmtId="2" fontId="18" fillId="0" borderId="14" xfId="0" applyNumberFormat="1" applyFont="1" applyFill="1" applyBorder="1" applyAlignment="1">
      <alignment horizontal="center" vertical="center" wrapText="1"/>
    </xf>
    <xf numFmtId="2" fontId="18" fillId="0" borderId="15" xfId="0" applyNumberFormat="1" applyFont="1" applyFill="1" applyBorder="1" applyAlignment="1">
      <alignment horizontal="center" vertical="center" wrapText="1"/>
    </xf>
    <xf numFmtId="2" fontId="18" fillId="0" borderId="16" xfId="0" applyNumberFormat="1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21" fillId="0" borderId="22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51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s.skarbenchuk\Desktop\dor_uk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Лист1!R16C2:R40C2" advise="1">
            <x14:values rows="25">
              <value t="str">
                <val>16631,02</val>
              </value>
              <value t="str">
                <val>8807,7</val>
              </value>
              <value t="str">
                <val>16369,5</val>
              </value>
              <value t="str">
                <val>4596</val>
              </value>
              <value t="str">
                <val>18205,6</val>
              </value>
              <value t="str">
                <val>1387187</val>
              </value>
              <value t="str">
                <val>5303,61</val>
              </value>
              <value t="str">
                <val>14205,6</val>
              </value>
              <value t="str">
                <val>18956,7</val>
              </value>
              <value t="str">
                <val>11391,8</val>
              </value>
              <value t="str">
                <val>0</val>
              </value>
              <value t="str">
                <val>6353,15</val>
              </value>
              <value t="str">
                <val>8596,4</val>
              </value>
              <value t="str">
                <val>5526</val>
              </value>
              <value t="str">
                <val>8310</val>
              </value>
              <value t="str">
                <val>8610,46</val>
              </value>
              <value t="str">
                <val>12253,1</val>
              </value>
              <value t="str">
                <val>5204,07</val>
              </value>
              <value t="str">
                <val>13213,078</val>
              </value>
              <value t="str">
                <val>2523,7</val>
              </value>
              <value t="str">
                <val>13991</val>
              </value>
              <value t="str">
                <val>13143,5</val>
              </value>
              <value t="str">
                <val>5768,98</val>
              </value>
              <value t="str">
                <val>11132,28</val>
              </value>
              <value t="str">
                <val>1684,4</val>
              </value>
            </x14:values>
          </x14:oleItem>
        </mc:Choice>
        <mc:Fallback>
          <oleItem name="!Лист1!R16C2:R40C2" advise="1"/>
        </mc:Fallback>
      </mc:AlternateContent>
      <mc:AlternateContent xmlns:mc="http://schemas.openxmlformats.org/markup-compatibility/2006">
        <mc:Choice Requires="x14">
          <x14:oleItem name="!Лист1!R16C8:R41C8" advise="1">
            <x14:values rows="26">
              <value t="str">
                <val>87</val>
              </value>
              <value t="str">
                <val>36,5</val>
              </value>
              <value t="str">
                <val>13,79</val>
              </value>
              <value t="str">
                <val>0</val>
              </value>
              <value t="str">
                <val>362,4</val>
              </value>
              <value t="str">
                <val>385</val>
              </value>
              <value t="str">
                <val>3,03</val>
              </value>
              <value t="str">
                <val>15,4</val>
              </value>
              <value t="str">
                <val>55,59</val>
              </value>
              <value t="str">
                <val>0</val>
              </value>
              <value t="str">
                <val>0</val>
              </value>
              <value t="str">
                <val>0</val>
              </value>
              <value t="str">
                <val>2,67</val>
              </value>
              <value t="str">
                <val>0</val>
              </value>
              <value t="str">
                <val>15</val>
              </value>
              <value t="str">
                <val>17,09</val>
              </value>
              <value t="str">
                <val>7,8</val>
              </value>
              <value t="str">
                <val>7,3</val>
              </value>
              <value t="str">
                <val>0</val>
              </value>
              <value t="str">
                <val>14</val>
              </value>
              <value t="str">
                <val>10,7</val>
              </value>
              <value t="str">
                <val>8,9</val>
              </value>
              <value t="str">
                <val>26,04</val>
              </value>
              <value t="str">
                <val>52,98</val>
              </value>
              <value t="str">
                <val>52,209</val>
              </value>
              <value t="str">
                <val>1173,399</val>
              </value>
            </x14:values>
          </x14:oleItem>
        </mc:Choice>
        <mc:Fallback>
          <oleItem name="!Лист1!R16C8:R41C8" advise="1"/>
        </mc:Fallback>
      </mc:AlternateContent>
      <mc:AlternateContent xmlns:mc="http://schemas.openxmlformats.org/markup-compatibility/2006">
        <mc:Choice Requires="x14">
          <x14:oleItem name="!Лист1!R41C2" advise="1">
            <x14:values>
              <value t="str">
                <val>1617964,648</val>
              </value>
            </x14:values>
          </x14:oleItem>
        </mc:Choice>
        <mc:Fallback>
          <oleItem name="!Лист1!R41C2" advise="1"/>
        </mc:Fallback>
      </mc:AlternateContent>
      <mc:AlternateContent xmlns:mc="http://schemas.openxmlformats.org/markup-compatibility/2006">
        <mc:Choice Requires="x14">
          <x14:oleItem name="!Лист1!R41C8" advise="1">
            <x14:values>
              <value t="str">
                <val>1173,399</val>
              </value>
            </x14:values>
          </x14:oleItem>
        </mc:Choice>
        <mc:Fallback>
          <oleItem name="!Лист1!R41C8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V1392"/>
  <sheetViews>
    <sheetView topLeftCell="A10" zoomScale="124" zoomScaleNormal="124" workbookViewId="0">
      <selection activeCell="I18" sqref="I18"/>
    </sheetView>
  </sheetViews>
  <sheetFormatPr defaultRowHeight="12.75" x14ac:dyDescent="0.2"/>
  <cols>
    <col min="1" max="1" width="3.85546875" style="1" customWidth="1"/>
    <col min="2" max="2" width="19.28515625" style="1" customWidth="1"/>
    <col min="3" max="3" width="11.42578125" style="2" customWidth="1"/>
    <col min="4" max="4" width="12" style="123" customWidth="1"/>
    <col min="5" max="5" width="12.5703125" style="2" customWidth="1"/>
    <col min="6" max="7" width="11.42578125" style="123" customWidth="1"/>
    <col min="8" max="8" width="15" style="2" customWidth="1"/>
    <col min="9" max="9" width="13.28515625" style="2" customWidth="1"/>
    <col min="10" max="10" width="16" style="108" customWidth="1"/>
    <col min="11" max="11" width="14.5703125" style="2" customWidth="1"/>
    <col min="12" max="12" width="11.5703125" style="108" customWidth="1"/>
    <col min="13" max="13" width="11.140625" style="2" customWidth="1"/>
    <col min="14" max="15" width="10.28515625" style="123" customWidth="1"/>
    <col min="16" max="17" width="11.5703125" style="2" customWidth="1"/>
    <col min="18" max="18" width="14.5703125" style="108" customWidth="1"/>
    <col min="19" max="19" width="14" style="2" customWidth="1"/>
    <col min="20" max="20" width="14.42578125" style="2" customWidth="1"/>
    <col min="21" max="21" width="8.7109375" style="2" hidden="1" customWidth="1"/>
    <col min="22" max="22" width="9.5703125" style="2" hidden="1" customWidth="1"/>
  </cols>
  <sheetData>
    <row r="1" spans="1:22" s="79" customFormat="1" ht="11.25" customHeight="1" x14ac:dyDescent="0.2">
      <c r="A1" s="335" t="s">
        <v>49</v>
      </c>
      <c r="B1" s="335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</row>
    <row r="2" spans="1:22" ht="18.75" customHeight="1" thickBot="1" x14ac:dyDescent="0.35">
      <c r="A2" s="340" t="s">
        <v>63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1"/>
      <c r="V2" s="341"/>
    </row>
    <row r="3" spans="1:22" s="3" customFormat="1" ht="57.75" customHeight="1" x14ac:dyDescent="0.2">
      <c r="A3" s="328" t="s">
        <v>44</v>
      </c>
      <c r="B3" s="325" t="s">
        <v>29</v>
      </c>
      <c r="C3" s="334" t="s">
        <v>51</v>
      </c>
      <c r="D3" s="334"/>
      <c r="E3" s="334" t="s">
        <v>28</v>
      </c>
      <c r="F3" s="334"/>
      <c r="G3" s="334"/>
      <c r="H3" s="334"/>
      <c r="I3" s="334"/>
      <c r="J3" s="334"/>
      <c r="K3" s="334"/>
      <c r="L3" s="334"/>
      <c r="M3" s="334" t="s">
        <v>32</v>
      </c>
      <c r="N3" s="334"/>
      <c r="O3" s="334"/>
      <c r="P3" s="334"/>
      <c r="Q3" s="334"/>
      <c r="R3" s="334"/>
      <c r="S3" s="336"/>
      <c r="T3" s="337"/>
      <c r="U3" s="5"/>
      <c r="V3" s="5"/>
    </row>
    <row r="4" spans="1:22" s="3" customFormat="1" ht="12.75" customHeight="1" x14ac:dyDescent="0.2">
      <c r="A4" s="329"/>
      <c r="B4" s="326"/>
      <c r="C4" s="323" t="s">
        <v>64</v>
      </c>
      <c r="D4" s="332" t="s">
        <v>65</v>
      </c>
      <c r="E4" s="321" t="s">
        <v>64</v>
      </c>
      <c r="F4" s="321" t="s">
        <v>65</v>
      </c>
      <c r="G4" s="158"/>
      <c r="H4" s="331" t="s">
        <v>42</v>
      </c>
      <c r="I4" s="331"/>
      <c r="J4" s="331"/>
      <c r="K4" s="331"/>
      <c r="L4" s="331"/>
      <c r="M4" s="323" t="s">
        <v>77</v>
      </c>
      <c r="N4" s="323" t="s">
        <v>78</v>
      </c>
      <c r="O4" s="157"/>
      <c r="P4" s="331" t="s">
        <v>42</v>
      </c>
      <c r="Q4" s="331"/>
      <c r="R4" s="331"/>
      <c r="S4" s="338"/>
      <c r="T4" s="339"/>
      <c r="U4" s="2"/>
      <c r="V4" s="2"/>
    </row>
    <row r="5" spans="1:22" s="3" customFormat="1" ht="84" customHeight="1" thickBot="1" x14ac:dyDescent="0.25">
      <c r="A5" s="330"/>
      <c r="B5" s="327"/>
      <c r="C5" s="324"/>
      <c r="D5" s="333"/>
      <c r="E5" s="322"/>
      <c r="F5" s="322"/>
      <c r="G5" s="21" t="s">
        <v>57</v>
      </c>
      <c r="H5" s="21" t="s">
        <v>89</v>
      </c>
      <c r="I5" s="171" t="s">
        <v>33</v>
      </c>
      <c r="J5" s="171" t="s">
        <v>88</v>
      </c>
      <c r="K5" s="171" t="s">
        <v>55</v>
      </c>
      <c r="L5" s="21" t="s">
        <v>31</v>
      </c>
      <c r="M5" s="324"/>
      <c r="N5" s="324"/>
      <c r="O5" s="21" t="s">
        <v>30</v>
      </c>
      <c r="P5" s="21" t="s">
        <v>90</v>
      </c>
      <c r="Q5" s="171" t="s">
        <v>62</v>
      </c>
      <c r="R5" s="171" t="s">
        <v>91</v>
      </c>
      <c r="S5" s="171" t="s">
        <v>56</v>
      </c>
      <c r="T5" s="29" t="s">
        <v>31</v>
      </c>
      <c r="U5" s="2"/>
      <c r="V5" s="2"/>
    </row>
    <row r="6" spans="1:22" s="8" customFormat="1" ht="13.5" customHeight="1" thickBot="1" x14ac:dyDescent="0.25">
      <c r="A6" s="301">
        <v>1</v>
      </c>
      <c r="B6" s="302" t="s">
        <v>0</v>
      </c>
      <c r="C6" s="97">
        <f t="shared" ref="C6:C32" si="0">E6+M6</f>
        <v>0</v>
      </c>
      <c r="D6" s="303"/>
      <c r="E6" s="304"/>
      <c r="F6" s="305"/>
      <c r="G6" s="305"/>
      <c r="H6" s="306"/>
      <c r="I6" s="307"/>
      <c r="J6" s="308"/>
      <c r="K6" s="289"/>
      <c r="L6" s="303"/>
      <c r="M6" s="278"/>
      <c r="N6" s="278"/>
      <c r="O6" s="303"/>
      <c r="P6" s="306"/>
      <c r="Q6" s="306"/>
      <c r="R6" s="307"/>
      <c r="S6" s="309"/>
      <c r="T6" s="300"/>
      <c r="U6" s="78"/>
      <c r="V6" s="78"/>
    </row>
    <row r="7" spans="1:22" s="8" customFormat="1" ht="13.5" customHeight="1" thickBot="1" x14ac:dyDescent="0.25">
      <c r="A7" s="31">
        <v>2</v>
      </c>
      <c r="B7" s="32" t="s">
        <v>27</v>
      </c>
      <c r="C7" s="97">
        <f t="shared" si="0"/>
        <v>422</v>
      </c>
      <c r="D7" s="44">
        <v>422</v>
      </c>
      <c r="E7" s="48">
        <v>421</v>
      </c>
      <c r="F7" s="159">
        <v>421</v>
      </c>
      <c r="G7" s="159">
        <v>5</v>
      </c>
      <c r="H7" s="34"/>
      <c r="I7" s="34">
        <v>4</v>
      </c>
      <c r="J7" s="168"/>
      <c r="K7" s="53"/>
      <c r="L7" s="44"/>
      <c r="M7" s="44">
        <v>1</v>
      </c>
      <c r="N7" s="44">
        <v>1</v>
      </c>
      <c r="O7" s="62">
        <v>1</v>
      </c>
      <c r="P7" s="36"/>
      <c r="Q7" s="36">
        <v>1</v>
      </c>
      <c r="R7" s="36"/>
      <c r="S7" s="161">
        <f t="shared" ref="S7:S32" si="1">Q7/O7</f>
        <v>1</v>
      </c>
      <c r="T7" s="37"/>
      <c r="U7" s="78"/>
      <c r="V7" s="78"/>
    </row>
    <row r="8" spans="1:22" s="9" customFormat="1" ht="13.5" customHeight="1" thickBot="1" x14ac:dyDescent="0.25">
      <c r="A8" s="31">
        <v>3</v>
      </c>
      <c r="B8" s="32" t="s">
        <v>1</v>
      </c>
      <c r="C8" s="97">
        <f t="shared" si="0"/>
        <v>166</v>
      </c>
      <c r="D8" s="262">
        <v>162</v>
      </c>
      <c r="E8" s="228">
        <v>91</v>
      </c>
      <c r="F8" s="260">
        <v>88</v>
      </c>
      <c r="G8" s="260">
        <v>70</v>
      </c>
      <c r="H8" s="261">
        <v>0</v>
      </c>
      <c r="I8" s="261">
        <v>19</v>
      </c>
      <c r="J8" s="261">
        <v>0</v>
      </c>
      <c r="K8" s="175">
        <f t="shared" ref="K8:K32" si="2">I8/G8</f>
        <v>0.27142857142857141</v>
      </c>
      <c r="L8" s="262">
        <v>21</v>
      </c>
      <c r="M8" s="262">
        <v>75</v>
      </c>
      <c r="N8" s="262">
        <v>74</v>
      </c>
      <c r="O8" s="249">
        <v>58</v>
      </c>
      <c r="P8" s="244">
        <v>0</v>
      </c>
      <c r="Q8" s="244">
        <v>19</v>
      </c>
      <c r="R8" s="261">
        <v>0</v>
      </c>
      <c r="S8" s="161">
        <f t="shared" si="1"/>
        <v>0.32758620689655171</v>
      </c>
      <c r="T8" s="224">
        <v>0</v>
      </c>
      <c r="U8" s="2"/>
      <c r="V8" s="2"/>
    </row>
    <row r="9" spans="1:22" s="8" customFormat="1" ht="13.5" customHeight="1" thickBot="1" x14ac:dyDescent="0.25">
      <c r="A9" s="31">
        <v>4</v>
      </c>
      <c r="B9" s="32" t="s">
        <v>2</v>
      </c>
      <c r="C9" s="97">
        <f t="shared" si="0"/>
        <v>703</v>
      </c>
      <c r="D9" s="273">
        <v>818</v>
      </c>
      <c r="E9" s="228">
        <v>551</v>
      </c>
      <c r="F9" s="280">
        <v>560</v>
      </c>
      <c r="G9" s="280">
        <v>272</v>
      </c>
      <c r="H9" s="271">
        <v>266</v>
      </c>
      <c r="I9" s="271">
        <v>210</v>
      </c>
      <c r="J9" s="271">
        <v>210</v>
      </c>
      <c r="K9" s="175">
        <f t="shared" si="2"/>
        <v>0.7720588235294118</v>
      </c>
      <c r="L9" s="273">
        <v>62</v>
      </c>
      <c r="M9" s="273">
        <v>152</v>
      </c>
      <c r="N9" s="273">
        <v>258</v>
      </c>
      <c r="O9" s="273">
        <v>87</v>
      </c>
      <c r="P9" s="271">
        <v>80</v>
      </c>
      <c r="Q9" s="271">
        <v>8</v>
      </c>
      <c r="R9" s="273">
        <v>7</v>
      </c>
      <c r="S9" s="161">
        <f t="shared" si="1"/>
        <v>9.1954022988505746E-2</v>
      </c>
      <c r="T9" s="224">
        <v>65</v>
      </c>
      <c r="U9" s="2"/>
      <c r="V9" s="2"/>
    </row>
    <row r="10" spans="1:22" s="10" customFormat="1" ht="13.5" customHeight="1" thickBot="1" x14ac:dyDescent="0.25">
      <c r="A10" s="31">
        <v>5</v>
      </c>
      <c r="B10" s="32" t="s">
        <v>3</v>
      </c>
      <c r="C10" s="97">
        <f t="shared" si="0"/>
        <v>0</v>
      </c>
      <c r="D10" s="273">
        <v>0</v>
      </c>
      <c r="E10" s="280">
        <v>0</v>
      </c>
      <c r="F10" s="280">
        <v>0</v>
      </c>
      <c r="G10" s="280">
        <v>0</v>
      </c>
      <c r="H10" s="271">
        <v>0</v>
      </c>
      <c r="I10" s="273">
        <v>0</v>
      </c>
      <c r="J10" s="271">
        <v>0</v>
      </c>
      <c r="K10" s="175" t="e">
        <f t="shared" si="2"/>
        <v>#DIV/0!</v>
      </c>
      <c r="L10" s="273">
        <v>0</v>
      </c>
      <c r="M10" s="273">
        <v>0</v>
      </c>
      <c r="N10" s="273">
        <v>0</v>
      </c>
      <c r="O10" s="273">
        <v>0</v>
      </c>
      <c r="P10" s="271">
        <v>0</v>
      </c>
      <c r="Q10" s="271">
        <v>0</v>
      </c>
      <c r="R10" s="273">
        <v>0</v>
      </c>
      <c r="S10" s="161" t="e">
        <f t="shared" si="1"/>
        <v>#DIV/0!</v>
      </c>
      <c r="T10" s="271">
        <v>0</v>
      </c>
      <c r="U10" s="2"/>
      <c r="V10" s="2"/>
    </row>
    <row r="11" spans="1:22" s="8" customFormat="1" ht="13.5" customHeight="1" thickBot="1" x14ac:dyDescent="0.25">
      <c r="A11" s="31">
        <v>6</v>
      </c>
      <c r="B11" s="32" t="s">
        <v>4</v>
      </c>
      <c r="C11" s="97">
        <f t="shared" si="0"/>
        <v>278</v>
      </c>
      <c r="D11" s="245">
        <v>278</v>
      </c>
      <c r="E11" s="228">
        <v>209</v>
      </c>
      <c r="F11" s="239">
        <v>209</v>
      </c>
      <c r="G11" s="239">
        <v>0</v>
      </c>
      <c r="H11" s="245">
        <v>0</v>
      </c>
      <c r="I11" s="243">
        <v>0</v>
      </c>
      <c r="J11" s="243">
        <v>0</v>
      </c>
      <c r="K11" s="175" t="e">
        <f t="shared" si="2"/>
        <v>#DIV/0!</v>
      </c>
      <c r="L11" s="245">
        <v>209</v>
      </c>
      <c r="M11" s="245">
        <v>69</v>
      </c>
      <c r="N11" s="245">
        <v>69</v>
      </c>
      <c r="O11" s="245">
        <v>0</v>
      </c>
      <c r="P11" s="243">
        <v>0</v>
      </c>
      <c r="Q11" s="243">
        <v>0</v>
      </c>
      <c r="R11" s="243">
        <v>0</v>
      </c>
      <c r="S11" s="161" t="e">
        <f t="shared" si="1"/>
        <v>#DIV/0!</v>
      </c>
      <c r="T11" s="224">
        <v>69</v>
      </c>
      <c r="U11" s="2"/>
      <c r="V11" s="2"/>
    </row>
    <row r="12" spans="1:22" s="11" customFormat="1" ht="13.5" customHeight="1" thickBot="1" x14ac:dyDescent="0.25">
      <c r="A12" s="31">
        <v>7</v>
      </c>
      <c r="B12" s="32" t="s">
        <v>5</v>
      </c>
      <c r="C12" s="97">
        <f t="shared" si="0"/>
        <v>181</v>
      </c>
      <c r="D12" s="44">
        <v>177</v>
      </c>
      <c r="E12" s="48">
        <v>135</v>
      </c>
      <c r="F12" s="159">
        <v>131</v>
      </c>
      <c r="G12" s="159">
        <v>57</v>
      </c>
      <c r="H12" s="34">
        <v>0</v>
      </c>
      <c r="I12" s="34">
        <v>39</v>
      </c>
      <c r="J12" s="44">
        <v>0</v>
      </c>
      <c r="K12" s="175">
        <f t="shared" si="2"/>
        <v>0.68421052631578949</v>
      </c>
      <c r="L12" s="44">
        <v>78</v>
      </c>
      <c r="M12" s="44">
        <v>46</v>
      </c>
      <c r="N12" s="44">
        <v>46</v>
      </c>
      <c r="O12" s="44">
        <v>41</v>
      </c>
      <c r="P12" s="34">
        <v>0</v>
      </c>
      <c r="Q12" s="34">
        <v>40</v>
      </c>
      <c r="R12" s="34">
        <v>0</v>
      </c>
      <c r="S12" s="161">
        <f t="shared" si="1"/>
        <v>0.97560975609756095</v>
      </c>
      <c r="T12" s="37">
        <v>5</v>
      </c>
      <c r="U12" s="2"/>
      <c r="V12" s="2"/>
    </row>
    <row r="13" spans="1:22" s="12" customFormat="1" ht="13.5" customHeight="1" thickBot="1" x14ac:dyDescent="0.25">
      <c r="A13" s="31">
        <v>8</v>
      </c>
      <c r="B13" s="32" t="s">
        <v>6</v>
      </c>
      <c r="C13" s="97">
        <f t="shared" si="0"/>
        <v>13</v>
      </c>
      <c r="D13" s="44">
        <v>0</v>
      </c>
      <c r="E13" s="48">
        <v>13</v>
      </c>
      <c r="F13" s="159">
        <v>0</v>
      </c>
      <c r="G13" s="159">
        <v>13</v>
      </c>
      <c r="H13" s="34"/>
      <c r="I13" s="34"/>
      <c r="J13" s="34"/>
      <c r="K13" s="175">
        <f t="shared" si="2"/>
        <v>0</v>
      </c>
      <c r="L13" s="44"/>
      <c r="M13" s="46"/>
      <c r="N13" s="44">
        <v>0</v>
      </c>
      <c r="O13" s="44"/>
      <c r="P13" s="44"/>
      <c r="Q13" s="44"/>
      <c r="R13" s="34"/>
      <c r="S13" s="161" t="e">
        <f t="shared" si="1"/>
        <v>#DIV/0!</v>
      </c>
      <c r="T13" s="37"/>
      <c r="U13" s="2"/>
      <c r="V13" s="2"/>
    </row>
    <row r="14" spans="1:22" s="11" customFormat="1" ht="13.5" customHeight="1" thickBot="1" x14ac:dyDescent="0.25">
      <c r="A14" s="31">
        <v>9</v>
      </c>
      <c r="B14" s="32" t="s">
        <v>7</v>
      </c>
      <c r="C14" s="97">
        <f t="shared" si="0"/>
        <v>140</v>
      </c>
      <c r="D14" s="44">
        <v>161</v>
      </c>
      <c r="E14" s="48">
        <v>123</v>
      </c>
      <c r="F14" s="159">
        <v>144</v>
      </c>
      <c r="G14" s="159">
        <v>73</v>
      </c>
      <c r="H14" s="34">
        <v>0</v>
      </c>
      <c r="I14" s="34">
        <v>67</v>
      </c>
      <c r="J14" s="34">
        <v>0</v>
      </c>
      <c r="K14" s="175">
        <f t="shared" si="2"/>
        <v>0.9178082191780822</v>
      </c>
      <c r="L14" s="44">
        <v>50</v>
      </c>
      <c r="M14" s="46">
        <v>17</v>
      </c>
      <c r="N14" s="44">
        <v>17</v>
      </c>
      <c r="O14" s="44">
        <v>12</v>
      </c>
      <c r="P14" s="34">
        <v>0</v>
      </c>
      <c r="Q14" s="34">
        <v>5</v>
      </c>
      <c r="R14" s="34">
        <v>0</v>
      </c>
      <c r="S14" s="161">
        <f t="shared" si="1"/>
        <v>0.41666666666666669</v>
      </c>
      <c r="T14" s="37">
        <v>5</v>
      </c>
      <c r="U14" s="2"/>
      <c r="V14" s="2"/>
    </row>
    <row r="15" spans="1:22" s="8" customFormat="1" ht="13.5" customHeight="1" thickBot="1" x14ac:dyDescent="0.25">
      <c r="A15" s="31">
        <v>10</v>
      </c>
      <c r="B15" s="32" t="s">
        <v>8</v>
      </c>
      <c r="C15" s="97">
        <f t="shared" si="0"/>
        <v>112</v>
      </c>
      <c r="D15" s="44">
        <v>190</v>
      </c>
      <c r="E15" s="48">
        <v>85</v>
      </c>
      <c r="F15" s="159">
        <v>172</v>
      </c>
      <c r="G15" s="159">
        <v>2</v>
      </c>
      <c r="H15" s="34">
        <v>0</v>
      </c>
      <c r="I15" s="44">
        <v>5</v>
      </c>
      <c r="J15" s="34">
        <v>0</v>
      </c>
      <c r="K15" s="175">
        <f t="shared" si="2"/>
        <v>2.5</v>
      </c>
      <c r="L15" s="44">
        <v>78</v>
      </c>
      <c r="M15" s="46">
        <v>27</v>
      </c>
      <c r="N15" s="44">
        <v>18</v>
      </c>
      <c r="O15" s="44">
        <v>2</v>
      </c>
      <c r="P15" s="34">
        <v>0</v>
      </c>
      <c r="Q15" s="34">
        <v>0</v>
      </c>
      <c r="R15" s="34">
        <v>0</v>
      </c>
      <c r="S15" s="161">
        <f t="shared" si="1"/>
        <v>0</v>
      </c>
      <c r="T15" s="37">
        <v>25</v>
      </c>
      <c r="U15" s="2"/>
      <c r="V15" s="2"/>
    </row>
    <row r="16" spans="1:22" s="12" customFormat="1" ht="13.5" customHeight="1" thickBot="1" x14ac:dyDescent="0.25">
      <c r="A16" s="31">
        <v>11</v>
      </c>
      <c r="B16" s="32" t="s">
        <v>9</v>
      </c>
      <c r="C16" s="97">
        <f t="shared" si="0"/>
        <v>159</v>
      </c>
      <c r="D16" s="44">
        <v>162</v>
      </c>
      <c r="E16" s="48">
        <v>151</v>
      </c>
      <c r="F16" s="159">
        <v>154</v>
      </c>
      <c r="G16" s="159"/>
      <c r="H16" s="44"/>
      <c r="I16" s="34"/>
      <c r="J16" s="34"/>
      <c r="K16" s="175" t="e">
        <f t="shared" si="2"/>
        <v>#DIV/0!</v>
      </c>
      <c r="L16" s="44"/>
      <c r="M16" s="46">
        <v>8</v>
      </c>
      <c r="N16" s="44">
        <v>8</v>
      </c>
      <c r="O16" s="44"/>
      <c r="P16" s="34"/>
      <c r="Q16" s="34"/>
      <c r="R16" s="34"/>
      <c r="S16" s="161" t="e">
        <f t="shared" si="1"/>
        <v>#DIV/0!</v>
      </c>
      <c r="T16" s="37"/>
      <c r="U16" s="2"/>
      <c r="V16" s="2"/>
    </row>
    <row r="17" spans="1:22" s="12" customFormat="1" ht="13.5" customHeight="1" thickBot="1" x14ac:dyDescent="0.25">
      <c r="A17" s="285">
        <v>12</v>
      </c>
      <c r="B17" s="286" t="s">
        <v>10</v>
      </c>
      <c r="C17" s="97">
        <f t="shared" si="0"/>
        <v>0</v>
      </c>
      <c r="D17" s="278">
        <v>0</v>
      </c>
      <c r="E17" s="287"/>
      <c r="F17" s="288">
        <v>0</v>
      </c>
      <c r="G17" s="288"/>
      <c r="H17" s="279"/>
      <c r="I17" s="279"/>
      <c r="J17" s="278"/>
      <c r="K17" s="175" t="e">
        <f t="shared" si="2"/>
        <v>#DIV/0!</v>
      </c>
      <c r="L17" s="278"/>
      <c r="M17" s="252"/>
      <c r="N17" s="278">
        <v>0</v>
      </c>
      <c r="O17" s="278"/>
      <c r="P17" s="279"/>
      <c r="Q17" s="279"/>
      <c r="R17" s="279"/>
      <c r="S17" s="161" t="e">
        <f t="shared" si="1"/>
        <v>#DIV/0!</v>
      </c>
      <c r="T17" s="37"/>
      <c r="U17" s="2"/>
      <c r="V17" s="2"/>
    </row>
    <row r="18" spans="1:22" s="149" customFormat="1" ht="13.5" customHeight="1" thickBot="1" x14ac:dyDescent="0.25">
      <c r="A18" s="147">
        <v>13</v>
      </c>
      <c r="B18" s="77" t="s">
        <v>11</v>
      </c>
      <c r="C18" s="97">
        <f t="shared" si="0"/>
        <v>557</v>
      </c>
      <c r="D18" s="44">
        <v>539</v>
      </c>
      <c r="E18" s="48">
        <v>453</v>
      </c>
      <c r="F18" s="159">
        <v>447</v>
      </c>
      <c r="G18" s="159">
        <v>184</v>
      </c>
      <c r="H18" s="34">
        <v>155</v>
      </c>
      <c r="I18" s="44">
        <v>5</v>
      </c>
      <c r="J18" s="34">
        <v>0</v>
      </c>
      <c r="K18" s="175">
        <f t="shared" si="2"/>
        <v>2.717391304347826E-2</v>
      </c>
      <c r="L18" s="44">
        <v>269</v>
      </c>
      <c r="M18" s="46">
        <v>104</v>
      </c>
      <c r="N18" s="44">
        <v>92</v>
      </c>
      <c r="O18" s="44">
        <v>37</v>
      </c>
      <c r="P18" s="34">
        <v>30</v>
      </c>
      <c r="Q18" s="34">
        <v>8</v>
      </c>
      <c r="R18" s="44">
        <v>6</v>
      </c>
      <c r="S18" s="161">
        <f t="shared" si="1"/>
        <v>0.21621621621621623</v>
      </c>
      <c r="T18" s="148">
        <v>67</v>
      </c>
      <c r="U18" s="2"/>
      <c r="V18" s="2"/>
    </row>
    <row r="19" spans="1:22" s="8" customFormat="1" ht="13.5" customHeight="1" thickBot="1" x14ac:dyDescent="0.25">
      <c r="A19" s="31">
        <v>14</v>
      </c>
      <c r="B19" s="32" t="s">
        <v>12</v>
      </c>
      <c r="C19" s="97">
        <f t="shared" si="0"/>
        <v>67</v>
      </c>
      <c r="D19" s="44">
        <v>58</v>
      </c>
      <c r="E19" s="48">
        <v>64</v>
      </c>
      <c r="F19" s="159">
        <v>58</v>
      </c>
      <c r="G19" s="159">
        <v>15</v>
      </c>
      <c r="H19" s="44">
        <v>11</v>
      </c>
      <c r="I19" s="54">
        <v>3</v>
      </c>
      <c r="J19" s="34">
        <v>0</v>
      </c>
      <c r="K19" s="175">
        <f t="shared" si="2"/>
        <v>0.2</v>
      </c>
      <c r="L19" s="44">
        <v>49</v>
      </c>
      <c r="M19" s="46">
        <v>3</v>
      </c>
      <c r="N19" s="44">
        <v>0</v>
      </c>
      <c r="O19" s="44">
        <v>3</v>
      </c>
      <c r="P19" s="44">
        <v>0</v>
      </c>
      <c r="Q19" s="44">
        <v>3</v>
      </c>
      <c r="R19" s="34">
        <v>0</v>
      </c>
      <c r="S19" s="161">
        <f t="shared" si="1"/>
        <v>1</v>
      </c>
      <c r="T19" s="37">
        <v>0</v>
      </c>
      <c r="U19" s="2"/>
      <c r="V19" s="2"/>
    </row>
    <row r="20" spans="1:22" s="102" customFormat="1" ht="13.5" customHeight="1" thickBot="1" x14ac:dyDescent="0.25">
      <c r="A20" s="31">
        <v>15</v>
      </c>
      <c r="B20" s="32" t="s">
        <v>13</v>
      </c>
      <c r="C20" s="97">
        <f t="shared" si="0"/>
        <v>344</v>
      </c>
      <c r="D20" s="44">
        <v>370</v>
      </c>
      <c r="E20" s="48">
        <v>334</v>
      </c>
      <c r="F20" s="159">
        <v>341</v>
      </c>
      <c r="G20" s="159">
        <v>75</v>
      </c>
      <c r="H20" s="54">
        <v>64</v>
      </c>
      <c r="I20" s="44">
        <v>64</v>
      </c>
      <c r="J20" s="44">
        <v>64</v>
      </c>
      <c r="K20" s="175">
        <f t="shared" si="2"/>
        <v>0.85333333333333339</v>
      </c>
      <c r="L20" s="44">
        <v>263</v>
      </c>
      <c r="M20" s="46">
        <v>10</v>
      </c>
      <c r="N20" s="44">
        <v>29</v>
      </c>
      <c r="O20" s="44">
        <v>6</v>
      </c>
      <c r="P20" s="34">
        <v>0</v>
      </c>
      <c r="Q20" s="34">
        <v>0</v>
      </c>
      <c r="R20" s="44">
        <v>0</v>
      </c>
      <c r="S20" s="161">
        <f t="shared" si="1"/>
        <v>0</v>
      </c>
      <c r="T20" s="37">
        <v>17</v>
      </c>
      <c r="U20" s="2"/>
      <c r="V20" s="2"/>
    </row>
    <row r="21" spans="1:22" s="8" customFormat="1" ht="13.5" customHeight="1" thickBot="1" x14ac:dyDescent="0.25">
      <c r="A21" s="31">
        <v>16</v>
      </c>
      <c r="B21" s="32" t="s">
        <v>14</v>
      </c>
      <c r="C21" s="97">
        <f t="shared" si="0"/>
        <v>1229</v>
      </c>
      <c r="D21" s="44">
        <v>1229</v>
      </c>
      <c r="E21" s="48">
        <v>1017</v>
      </c>
      <c r="F21" s="159">
        <v>1017</v>
      </c>
      <c r="G21" s="159">
        <v>20</v>
      </c>
      <c r="H21" s="44"/>
      <c r="I21" s="34"/>
      <c r="J21" s="34"/>
      <c r="K21" s="175">
        <f t="shared" si="2"/>
        <v>0</v>
      </c>
      <c r="L21" s="44">
        <v>997</v>
      </c>
      <c r="M21" s="46">
        <v>212</v>
      </c>
      <c r="N21" s="44">
        <v>212</v>
      </c>
      <c r="O21" s="44">
        <v>23</v>
      </c>
      <c r="P21" s="44"/>
      <c r="Q21" s="44"/>
      <c r="R21" s="34"/>
      <c r="S21" s="161">
        <f t="shared" si="1"/>
        <v>0</v>
      </c>
      <c r="T21" s="37">
        <v>189</v>
      </c>
      <c r="U21" s="2"/>
      <c r="V21" s="2"/>
    </row>
    <row r="22" spans="1:22" s="13" customFormat="1" ht="13.5" customHeight="1" thickBot="1" x14ac:dyDescent="0.25">
      <c r="A22" s="31">
        <v>17</v>
      </c>
      <c r="B22" s="32" t="s">
        <v>15</v>
      </c>
      <c r="C22" s="97">
        <f t="shared" si="0"/>
        <v>97</v>
      </c>
      <c r="D22" s="262">
        <v>95</v>
      </c>
      <c r="E22" s="228">
        <v>97</v>
      </c>
      <c r="F22" s="260">
        <v>95</v>
      </c>
      <c r="G22" s="260">
        <v>0</v>
      </c>
      <c r="H22" s="261">
        <v>0</v>
      </c>
      <c r="I22" s="261">
        <v>0</v>
      </c>
      <c r="J22" s="262">
        <v>1</v>
      </c>
      <c r="K22" s="175" t="e">
        <f t="shared" si="2"/>
        <v>#DIV/0!</v>
      </c>
      <c r="L22" s="262">
        <v>96</v>
      </c>
      <c r="M22" s="247">
        <v>0</v>
      </c>
      <c r="N22" s="262">
        <v>0</v>
      </c>
      <c r="O22" s="262">
        <v>0</v>
      </c>
      <c r="P22" s="261">
        <v>0</v>
      </c>
      <c r="Q22" s="261">
        <v>0</v>
      </c>
      <c r="R22" s="261">
        <v>0</v>
      </c>
      <c r="S22" s="161" t="e">
        <f t="shared" si="1"/>
        <v>#DIV/0!</v>
      </c>
      <c r="T22" s="224">
        <v>0</v>
      </c>
      <c r="U22" s="2"/>
      <c r="V22" s="2"/>
    </row>
    <row r="23" spans="1:22" s="8" customFormat="1" ht="13.5" customHeight="1" thickBot="1" x14ac:dyDescent="0.25">
      <c r="A23" s="31">
        <v>18</v>
      </c>
      <c r="B23" s="32" t="s">
        <v>16</v>
      </c>
      <c r="C23" s="97">
        <f t="shared" si="0"/>
        <v>70</v>
      </c>
      <c r="D23" s="216">
        <v>70</v>
      </c>
      <c r="E23" s="202">
        <v>49</v>
      </c>
      <c r="F23" s="203">
        <v>49</v>
      </c>
      <c r="G23" s="203">
        <v>22</v>
      </c>
      <c r="H23" s="215">
        <v>22</v>
      </c>
      <c r="I23" s="215">
        <v>0</v>
      </c>
      <c r="J23" s="215">
        <v>0</v>
      </c>
      <c r="K23" s="175">
        <f t="shared" si="2"/>
        <v>0</v>
      </c>
      <c r="L23" s="216">
        <v>0</v>
      </c>
      <c r="M23" s="207">
        <v>21</v>
      </c>
      <c r="N23" s="216">
        <v>21</v>
      </c>
      <c r="O23" s="216">
        <v>21</v>
      </c>
      <c r="P23" s="215">
        <v>21</v>
      </c>
      <c r="Q23" s="215">
        <v>0</v>
      </c>
      <c r="R23" s="215">
        <v>0</v>
      </c>
      <c r="S23" s="161">
        <f t="shared" si="1"/>
        <v>0</v>
      </c>
      <c r="T23" s="199">
        <v>0</v>
      </c>
      <c r="U23" s="2"/>
      <c r="V23" s="2"/>
    </row>
    <row r="24" spans="1:22" s="13" customFormat="1" ht="13.5" customHeight="1" thickBot="1" x14ac:dyDescent="0.25">
      <c r="A24" s="31">
        <v>19</v>
      </c>
      <c r="B24" s="32" t="s">
        <v>17</v>
      </c>
      <c r="C24" s="97">
        <f t="shared" si="0"/>
        <v>69</v>
      </c>
      <c r="D24" s="225">
        <v>69</v>
      </c>
      <c r="E24" s="228">
        <v>51</v>
      </c>
      <c r="F24" s="239">
        <v>51</v>
      </c>
      <c r="G24" s="239">
        <v>14</v>
      </c>
      <c r="H24" s="222">
        <v>0</v>
      </c>
      <c r="I24" s="222">
        <v>13</v>
      </c>
      <c r="J24" s="222">
        <v>0</v>
      </c>
      <c r="K24" s="175">
        <f t="shared" si="2"/>
        <v>0.9285714285714286</v>
      </c>
      <c r="L24" s="225">
        <v>37</v>
      </c>
      <c r="M24" s="227">
        <v>18</v>
      </c>
      <c r="N24" s="225">
        <v>18</v>
      </c>
      <c r="O24" s="225">
        <v>2</v>
      </c>
      <c r="P24" s="222">
        <v>0</v>
      </c>
      <c r="Q24" s="222">
        <v>2</v>
      </c>
      <c r="R24" s="222">
        <v>0</v>
      </c>
      <c r="S24" s="161">
        <f t="shared" si="1"/>
        <v>1</v>
      </c>
      <c r="T24" s="224">
        <v>16</v>
      </c>
      <c r="U24" s="2"/>
      <c r="V24" s="2"/>
    </row>
    <row r="25" spans="1:22" s="12" customFormat="1" ht="13.5" customHeight="1" thickBot="1" x14ac:dyDescent="0.25">
      <c r="A25" s="31">
        <v>20</v>
      </c>
      <c r="B25" s="32" t="s">
        <v>18</v>
      </c>
      <c r="C25" s="97">
        <f t="shared" si="0"/>
        <v>104</v>
      </c>
      <c r="D25" s="44">
        <v>106</v>
      </c>
      <c r="E25" s="48">
        <v>50</v>
      </c>
      <c r="F25" s="159">
        <v>52</v>
      </c>
      <c r="G25" s="159">
        <v>50</v>
      </c>
      <c r="H25" s="34"/>
      <c r="I25" s="34">
        <v>0</v>
      </c>
      <c r="J25" s="34"/>
      <c r="K25" s="175">
        <f t="shared" si="2"/>
        <v>0</v>
      </c>
      <c r="L25" s="44"/>
      <c r="M25" s="46">
        <v>54</v>
      </c>
      <c r="N25" s="44">
        <v>54</v>
      </c>
      <c r="O25" s="44">
        <v>54</v>
      </c>
      <c r="P25" s="34"/>
      <c r="Q25" s="34">
        <v>54</v>
      </c>
      <c r="R25" s="34"/>
      <c r="S25" s="161">
        <f t="shared" si="1"/>
        <v>1</v>
      </c>
      <c r="T25" s="37"/>
      <c r="U25" s="2"/>
      <c r="V25" s="2"/>
    </row>
    <row r="26" spans="1:22" s="12" customFormat="1" ht="13.5" customHeight="1" thickBot="1" x14ac:dyDescent="0.25">
      <c r="A26" s="31">
        <v>21</v>
      </c>
      <c r="B26" s="32" t="s">
        <v>19</v>
      </c>
      <c r="C26" s="97">
        <f t="shared" si="0"/>
        <v>305</v>
      </c>
      <c r="D26" s="225">
        <v>305</v>
      </c>
      <c r="E26" s="228">
        <v>305</v>
      </c>
      <c r="F26" s="239">
        <v>305</v>
      </c>
      <c r="G26" s="239">
        <v>38</v>
      </c>
      <c r="H26" s="222">
        <v>0</v>
      </c>
      <c r="I26" s="222">
        <v>0</v>
      </c>
      <c r="J26" s="222">
        <v>0</v>
      </c>
      <c r="K26" s="175">
        <f t="shared" si="2"/>
        <v>0</v>
      </c>
      <c r="L26" s="225">
        <v>267</v>
      </c>
      <c r="M26" s="227">
        <v>0</v>
      </c>
      <c r="N26" s="225">
        <v>0</v>
      </c>
      <c r="O26" s="225">
        <v>0</v>
      </c>
      <c r="P26" s="222">
        <v>0</v>
      </c>
      <c r="Q26" s="222">
        <v>0</v>
      </c>
      <c r="R26" s="222">
        <v>0</v>
      </c>
      <c r="S26" s="161" t="e">
        <f t="shared" si="1"/>
        <v>#DIV/0!</v>
      </c>
      <c r="T26" s="224">
        <v>0</v>
      </c>
      <c r="U26" s="2"/>
      <c r="V26" s="2"/>
    </row>
    <row r="27" spans="1:22" s="8" customFormat="1" ht="13.5" customHeight="1" thickBot="1" x14ac:dyDescent="0.25">
      <c r="A27" s="31">
        <v>22</v>
      </c>
      <c r="B27" s="32" t="s">
        <v>20</v>
      </c>
      <c r="C27" s="97">
        <f t="shared" si="0"/>
        <v>81</v>
      </c>
      <c r="D27" s="44">
        <v>102</v>
      </c>
      <c r="E27" s="48">
        <v>77</v>
      </c>
      <c r="F27" s="159">
        <v>91</v>
      </c>
      <c r="G27" s="159">
        <v>15</v>
      </c>
      <c r="H27" s="34">
        <v>6</v>
      </c>
      <c r="I27" s="34">
        <v>12</v>
      </c>
      <c r="J27" s="34">
        <v>3</v>
      </c>
      <c r="K27" s="175">
        <f t="shared" si="2"/>
        <v>0.8</v>
      </c>
      <c r="L27" s="44">
        <v>0</v>
      </c>
      <c r="M27" s="46">
        <v>4</v>
      </c>
      <c r="N27" s="44">
        <v>11</v>
      </c>
      <c r="O27" s="44"/>
      <c r="P27" s="34"/>
      <c r="Q27" s="34"/>
      <c r="R27" s="34"/>
      <c r="S27" s="161" t="e">
        <f t="shared" si="1"/>
        <v>#DIV/0!</v>
      </c>
      <c r="T27" s="37"/>
      <c r="U27" s="2"/>
      <c r="V27" s="2"/>
    </row>
    <row r="28" spans="1:22" s="13" customFormat="1" ht="13.5" customHeight="1" thickBot="1" x14ac:dyDescent="0.25">
      <c r="A28" s="31">
        <v>23</v>
      </c>
      <c r="B28" s="32" t="s">
        <v>21</v>
      </c>
      <c r="C28" s="97">
        <f t="shared" si="0"/>
        <v>111</v>
      </c>
      <c r="D28" s="259">
        <v>68</v>
      </c>
      <c r="E28" s="259">
        <v>103</v>
      </c>
      <c r="F28" s="260">
        <v>60</v>
      </c>
      <c r="G28" s="260">
        <v>5</v>
      </c>
      <c r="H28" s="258" t="s">
        <v>101</v>
      </c>
      <c r="I28" s="258" t="s">
        <v>101</v>
      </c>
      <c r="J28" s="258" t="s">
        <v>101</v>
      </c>
      <c r="K28" s="175" t="e">
        <f t="shared" si="2"/>
        <v>#VALUE!</v>
      </c>
      <c r="L28" s="259">
        <v>98</v>
      </c>
      <c r="M28" s="259">
        <v>8</v>
      </c>
      <c r="N28" s="259">
        <v>8</v>
      </c>
      <c r="O28" s="259">
        <v>8</v>
      </c>
      <c r="P28" s="258" t="s">
        <v>101</v>
      </c>
      <c r="Q28" s="258" t="s">
        <v>101</v>
      </c>
      <c r="R28" s="258" t="s">
        <v>101</v>
      </c>
      <c r="S28" s="161" t="e">
        <f t="shared" si="1"/>
        <v>#VALUE!</v>
      </c>
      <c r="T28" s="258">
        <v>0</v>
      </c>
      <c r="U28" s="2"/>
      <c r="V28" s="2"/>
    </row>
    <row r="29" spans="1:22" s="13" customFormat="1" ht="13.5" customHeight="1" thickBot="1" x14ac:dyDescent="0.25">
      <c r="A29" s="31">
        <v>24</v>
      </c>
      <c r="B29" s="32" t="s">
        <v>22</v>
      </c>
      <c r="C29" s="97">
        <f t="shared" si="0"/>
        <v>163</v>
      </c>
      <c r="D29" s="44">
        <v>163</v>
      </c>
      <c r="E29" s="48">
        <v>156</v>
      </c>
      <c r="F29" s="159">
        <v>156</v>
      </c>
      <c r="G29" s="159">
        <v>101</v>
      </c>
      <c r="H29" s="34">
        <v>42</v>
      </c>
      <c r="I29" s="34">
        <v>42</v>
      </c>
      <c r="J29" s="34">
        <v>42</v>
      </c>
      <c r="K29" s="175">
        <f t="shared" si="2"/>
        <v>0.41584158415841582</v>
      </c>
      <c r="L29" s="44">
        <v>55</v>
      </c>
      <c r="M29" s="46">
        <v>7</v>
      </c>
      <c r="N29" s="44">
        <v>7</v>
      </c>
      <c r="O29" s="44">
        <v>0</v>
      </c>
      <c r="P29" s="34">
        <v>0</v>
      </c>
      <c r="Q29" s="34">
        <v>0</v>
      </c>
      <c r="R29" s="34">
        <v>0</v>
      </c>
      <c r="S29" s="161" t="e">
        <f t="shared" si="1"/>
        <v>#DIV/0!</v>
      </c>
      <c r="T29" s="37">
        <v>7</v>
      </c>
      <c r="U29" s="2"/>
      <c r="V29" s="2"/>
    </row>
    <row r="30" spans="1:22" s="12" customFormat="1" ht="13.5" customHeight="1" thickBot="1" x14ac:dyDescent="0.25">
      <c r="A30" s="31">
        <v>25</v>
      </c>
      <c r="B30" s="32" t="s">
        <v>23</v>
      </c>
      <c r="C30" s="97">
        <f t="shared" si="0"/>
        <v>182</v>
      </c>
      <c r="D30" s="200">
        <v>182</v>
      </c>
      <c r="E30" s="202">
        <v>170</v>
      </c>
      <c r="F30" s="203">
        <v>170</v>
      </c>
      <c r="G30" s="203"/>
      <c r="H30" s="198">
        <v>7</v>
      </c>
      <c r="I30" s="198" t="s">
        <v>101</v>
      </c>
      <c r="J30" s="198">
        <v>7</v>
      </c>
      <c r="K30" s="175" t="e">
        <f t="shared" si="2"/>
        <v>#VALUE!</v>
      </c>
      <c r="L30" s="200"/>
      <c r="M30" s="201">
        <v>12</v>
      </c>
      <c r="N30" s="200">
        <v>12</v>
      </c>
      <c r="O30" s="200" t="s">
        <v>101</v>
      </c>
      <c r="P30" s="198" t="s">
        <v>101</v>
      </c>
      <c r="Q30" s="198" t="s">
        <v>101</v>
      </c>
      <c r="R30" s="198" t="s">
        <v>101</v>
      </c>
      <c r="S30" s="161" t="e">
        <f t="shared" si="1"/>
        <v>#VALUE!</v>
      </c>
      <c r="T30" s="199"/>
      <c r="U30" s="2"/>
      <c r="V30" s="2"/>
    </row>
    <row r="31" spans="1:22" s="8" customFormat="1" ht="13.5" customHeight="1" thickBot="1" x14ac:dyDescent="0.25">
      <c r="A31" s="31">
        <v>26</v>
      </c>
      <c r="B31" s="32" t="s">
        <v>24</v>
      </c>
      <c r="C31" s="97">
        <f t="shared" si="0"/>
        <v>1284</v>
      </c>
      <c r="D31" s="44">
        <v>1247</v>
      </c>
      <c r="E31" s="48">
        <v>600</v>
      </c>
      <c r="F31" s="159">
        <v>590</v>
      </c>
      <c r="G31" s="159">
        <v>0</v>
      </c>
      <c r="H31" s="34">
        <v>600</v>
      </c>
      <c r="I31" s="34">
        <v>0</v>
      </c>
      <c r="J31" s="34">
        <v>0</v>
      </c>
      <c r="K31" s="175" t="e">
        <f t="shared" si="2"/>
        <v>#DIV/0!</v>
      </c>
      <c r="L31" s="44">
        <v>0</v>
      </c>
      <c r="M31" s="46">
        <v>684</v>
      </c>
      <c r="N31" s="44">
        <v>657</v>
      </c>
      <c r="O31" s="44">
        <v>0</v>
      </c>
      <c r="P31" s="34">
        <v>684</v>
      </c>
      <c r="Q31" s="34">
        <v>0</v>
      </c>
      <c r="R31" s="34">
        <v>0</v>
      </c>
      <c r="S31" s="161" t="e">
        <f t="shared" si="1"/>
        <v>#DIV/0!</v>
      </c>
      <c r="T31" s="37">
        <v>0</v>
      </c>
      <c r="U31" s="2"/>
      <c r="V31" s="2"/>
    </row>
    <row r="32" spans="1:22" s="14" customFormat="1" ht="13.5" customHeight="1" thickBot="1" x14ac:dyDescent="0.25">
      <c r="A32" s="38">
        <v>27</v>
      </c>
      <c r="B32" s="292" t="s">
        <v>25</v>
      </c>
      <c r="C32" s="97">
        <f t="shared" si="0"/>
        <v>0</v>
      </c>
      <c r="D32" s="125">
        <v>0</v>
      </c>
      <c r="E32" s="293"/>
      <c r="F32" s="294">
        <v>0</v>
      </c>
      <c r="G32" s="294"/>
      <c r="H32" s="295"/>
      <c r="I32" s="295"/>
      <c r="J32" s="296"/>
      <c r="K32" s="175" t="e">
        <f t="shared" si="2"/>
        <v>#DIV/0!</v>
      </c>
      <c r="L32" s="297"/>
      <c r="M32" s="298"/>
      <c r="N32" s="299">
        <v>0</v>
      </c>
      <c r="O32" s="299"/>
      <c r="P32" s="143"/>
      <c r="Q32" s="143"/>
      <c r="R32" s="143"/>
      <c r="S32" s="161" t="e">
        <f t="shared" si="1"/>
        <v>#DIV/0!</v>
      </c>
      <c r="T32" s="300"/>
      <c r="U32" s="2"/>
      <c r="V32" s="2"/>
    </row>
    <row r="33" spans="1:22" s="14" customFormat="1" ht="29.25" customHeight="1" thickBot="1" x14ac:dyDescent="0.25">
      <c r="A33" s="319" t="s">
        <v>43</v>
      </c>
      <c r="B33" s="320"/>
      <c r="C33" s="97">
        <f>E33+M33</f>
        <v>6837</v>
      </c>
      <c r="D33" s="160">
        <v>6973</v>
      </c>
      <c r="E33" s="97">
        <f t="shared" ref="E33:J33" si="3">SUM(E6:E32)</f>
        <v>5305</v>
      </c>
      <c r="F33" s="160">
        <v>5361</v>
      </c>
      <c r="G33" s="97">
        <f t="shared" si="3"/>
        <v>1031</v>
      </c>
      <c r="H33" s="160">
        <f t="shared" si="3"/>
        <v>1173</v>
      </c>
      <c r="I33" s="169">
        <f t="shared" si="3"/>
        <v>483</v>
      </c>
      <c r="J33" s="169">
        <f t="shared" si="3"/>
        <v>327</v>
      </c>
      <c r="K33" s="175">
        <f>I33/G33</f>
        <v>0.46847720659553832</v>
      </c>
      <c r="L33" s="176">
        <f t="shared" ref="L33:R33" si="4">SUM(L6:L32)</f>
        <v>2629</v>
      </c>
      <c r="M33" s="97">
        <f>SUM(M6:M32)</f>
        <v>1532</v>
      </c>
      <c r="N33" s="97">
        <v>1612</v>
      </c>
      <c r="O33" s="97">
        <f t="shared" si="4"/>
        <v>355</v>
      </c>
      <c r="P33" s="97">
        <f t="shared" si="4"/>
        <v>815</v>
      </c>
      <c r="Q33" s="97">
        <f t="shared" si="4"/>
        <v>140</v>
      </c>
      <c r="R33" s="176">
        <f t="shared" si="4"/>
        <v>13</v>
      </c>
      <c r="S33" s="161">
        <f>Q33/O33</f>
        <v>0.39436619718309857</v>
      </c>
      <c r="T33" s="96">
        <f>SUM(T6:T32)</f>
        <v>465</v>
      </c>
      <c r="U33" s="2"/>
      <c r="V33" s="2"/>
    </row>
    <row r="34" spans="1:22" s="6" customFormat="1" ht="13.15" hidden="1" customHeight="1" x14ac:dyDescent="0.2">
      <c r="A34" s="80"/>
      <c r="B34" s="81"/>
      <c r="C34" s="45">
        <f>SUM(E34,M34)</f>
        <v>3761</v>
      </c>
      <c r="D34" s="162">
        <f>J35+R33</f>
        <v>667</v>
      </c>
      <c r="E34" s="162">
        <f>L33+T33</f>
        <v>3094</v>
      </c>
      <c r="F34" s="162" t="e">
        <f>M33+#REF!</f>
        <v>#REF!</v>
      </c>
      <c r="G34" s="162"/>
      <c r="H34" s="170">
        <f>SUM(H7:H33)</f>
        <v>2346</v>
      </c>
      <c r="I34" s="167"/>
      <c r="J34" s="99"/>
      <c r="K34" s="163"/>
      <c r="L34" s="163">
        <f>E34/D33</f>
        <v>0.44371145848271903</v>
      </c>
      <c r="M34" s="162">
        <f>J35+R33</f>
        <v>667</v>
      </c>
      <c r="N34" s="162"/>
      <c r="O34" s="162"/>
      <c r="P34" s="174">
        <f>SUM(P7:P33)</f>
        <v>1630</v>
      </c>
      <c r="Q34" s="172"/>
      <c r="R34" s="163">
        <f>R33/P34</f>
        <v>7.9754601226993873E-3</v>
      </c>
      <c r="S34" s="163"/>
      <c r="T34" s="83"/>
      <c r="U34" s="2"/>
      <c r="V34" s="2"/>
    </row>
    <row r="35" spans="1:22" ht="12.75" hidden="1" customHeight="1" x14ac:dyDescent="0.2">
      <c r="A35" s="4"/>
      <c r="B35" s="4"/>
      <c r="C35" s="46">
        <f>SUM(E35,M35)</f>
        <v>-136</v>
      </c>
      <c r="D35" s="164" t="e">
        <f>E33-#REF!</f>
        <v>#REF!</v>
      </c>
      <c r="E35" s="164">
        <f>E33-F33</f>
        <v>-56</v>
      </c>
      <c r="F35" s="164">
        <f>F33-H34</f>
        <v>3015</v>
      </c>
      <c r="G35" s="164"/>
      <c r="H35" s="163">
        <f>C34/D33</f>
        <v>0.53936612648788185</v>
      </c>
      <c r="I35" s="165"/>
      <c r="J35" s="160">
        <f>SUM(J8:J34)</f>
        <v>654</v>
      </c>
      <c r="K35" s="164"/>
      <c r="L35" s="164">
        <f>L33+T33</f>
        <v>3094</v>
      </c>
      <c r="M35" s="164">
        <f>M33-N33</f>
        <v>-80</v>
      </c>
      <c r="N35" s="164"/>
      <c r="O35" s="164"/>
      <c r="P35" s="82"/>
      <c r="Q35" s="173"/>
      <c r="R35" s="5"/>
      <c r="S35" s="5"/>
      <c r="T35" s="5"/>
    </row>
    <row r="36" spans="1:22" ht="12.75" hidden="1" customHeight="1" x14ac:dyDescent="0.2">
      <c r="A36" s="4"/>
      <c r="B36" s="4"/>
      <c r="C36" s="46">
        <f>SUM(E36,M36)</f>
        <v>0</v>
      </c>
      <c r="D36" s="5"/>
      <c r="E36" s="5"/>
      <c r="F36" s="5"/>
      <c r="G36" s="5"/>
      <c r="H36" s="165">
        <f>H34+P34</f>
        <v>3976</v>
      </c>
      <c r="I36" s="28"/>
      <c r="J36" s="163">
        <f>M34/E33</f>
        <v>0.12573044297832234</v>
      </c>
      <c r="K36" s="5"/>
      <c r="L36" s="5"/>
      <c r="M36" s="5"/>
      <c r="N36" s="5"/>
      <c r="O36" s="5"/>
      <c r="P36" s="5"/>
      <c r="Q36" s="5"/>
      <c r="R36" s="5"/>
      <c r="S36" s="5"/>
      <c r="T36" s="5"/>
    </row>
    <row r="37" spans="1:22" s="79" customFormat="1" x14ac:dyDescent="0.2">
      <c r="A37" s="109"/>
      <c r="B37" s="109"/>
      <c r="C37" s="78"/>
      <c r="D37" s="78"/>
      <c r="E37" s="78"/>
      <c r="F37" s="78"/>
      <c r="G37" s="78"/>
      <c r="H37" s="28"/>
      <c r="I37" s="78"/>
      <c r="J37" s="164"/>
      <c r="K37" s="78"/>
      <c r="L37" s="78"/>
      <c r="M37" s="78"/>
      <c r="N37" s="78"/>
      <c r="O37" s="78"/>
      <c r="P37" s="5"/>
      <c r="Q37" s="5"/>
      <c r="R37" s="78"/>
      <c r="S37" s="78"/>
      <c r="T37" s="78"/>
      <c r="U37" s="2"/>
      <c r="V37" s="2"/>
    </row>
    <row r="38" spans="1:22" s="79" customFormat="1" x14ac:dyDescent="0.2">
      <c r="A38" s="109"/>
      <c r="B38" s="109"/>
      <c r="C38" s="78"/>
      <c r="D38" s="78"/>
      <c r="E38" s="78"/>
      <c r="F38" s="78"/>
      <c r="G38" s="78"/>
      <c r="H38" s="78"/>
      <c r="I38" s="78"/>
      <c r="J38" s="5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2"/>
      <c r="V38" s="2"/>
    </row>
    <row r="39" spans="1:22" ht="12.75" hidden="1" customHeight="1" x14ac:dyDescent="0.2">
      <c r="B39" s="109"/>
      <c r="C39" s="78"/>
      <c r="D39" s="78"/>
      <c r="E39" s="78">
        <f>E35+L35</f>
        <v>3038</v>
      </c>
      <c r="F39" s="78">
        <f>F35+M35</f>
        <v>2935</v>
      </c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</row>
    <row r="40" spans="1:22" x14ac:dyDescent="0.2">
      <c r="B40" s="109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R40" s="78"/>
      <c r="S40" s="78"/>
    </row>
    <row r="41" spans="1:22" x14ac:dyDescent="0.2">
      <c r="B41" s="109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</row>
    <row r="42" spans="1:22" x14ac:dyDescent="0.2">
      <c r="B42" s="109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</row>
    <row r="43" spans="1:22" x14ac:dyDescent="0.2">
      <c r="B43" s="109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</row>
    <row r="44" spans="1:22" x14ac:dyDescent="0.2">
      <c r="B44" s="109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</row>
    <row r="45" spans="1:22" x14ac:dyDescent="0.2">
      <c r="B45" s="109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</row>
    <row r="46" spans="1:22" x14ac:dyDescent="0.2">
      <c r="B46" s="109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</row>
    <row r="47" spans="1:22" x14ac:dyDescent="0.2">
      <c r="B47" s="109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</row>
    <row r="48" spans="1:22" x14ac:dyDescent="0.2">
      <c r="B48" s="109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</row>
    <row r="49" spans="1:20" x14ac:dyDescent="0.2">
      <c r="B49" s="109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</row>
    <row r="50" spans="1:20" x14ac:dyDescent="0.2">
      <c r="B50" s="109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</row>
    <row r="51" spans="1:20" x14ac:dyDescent="0.2">
      <c r="B51" s="109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</row>
    <row r="52" spans="1:20" x14ac:dyDescent="0.2">
      <c r="B52" s="109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</row>
    <row r="53" spans="1:20" x14ac:dyDescent="0.2">
      <c r="A53" s="4"/>
      <c r="B53" s="4"/>
      <c r="C53" s="5"/>
      <c r="D53" s="5"/>
      <c r="E53" s="5"/>
      <c r="F53" s="5"/>
      <c r="G53" s="5"/>
      <c r="H53" s="78"/>
      <c r="I53" s="5"/>
      <c r="J53" s="78"/>
      <c r="K53" s="5"/>
      <c r="L53" s="5"/>
      <c r="M53" s="5"/>
      <c r="N53" s="5"/>
      <c r="O53" s="5"/>
      <c r="P53" s="78"/>
      <c r="Q53" s="78"/>
      <c r="R53" s="5"/>
      <c r="S53" s="5"/>
      <c r="T53" s="5"/>
    </row>
    <row r="54" spans="1:20" x14ac:dyDescent="0.2">
      <c r="A54" s="4"/>
      <c r="B54" s="4"/>
      <c r="C54" s="5"/>
      <c r="D54" s="5"/>
      <c r="E54" s="5"/>
      <c r="F54" s="5"/>
      <c r="G54" s="5"/>
      <c r="H54" s="5"/>
      <c r="I54" s="5"/>
      <c r="J54" s="78"/>
      <c r="K54" s="5"/>
      <c r="L54" s="5"/>
      <c r="M54" s="5"/>
      <c r="N54" s="5"/>
      <c r="O54" s="5"/>
      <c r="P54" s="5"/>
      <c r="Q54" s="5"/>
      <c r="R54" s="5"/>
      <c r="S54" s="5"/>
      <c r="T54" s="5"/>
    </row>
    <row r="55" spans="1:20" x14ac:dyDescent="0.2">
      <c r="A55" s="4"/>
      <c r="B55" s="4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</row>
    <row r="56" spans="1:20" x14ac:dyDescent="0.2">
      <c r="A56" s="4"/>
      <c r="B56" s="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</row>
    <row r="57" spans="1:20" x14ac:dyDescent="0.2">
      <c r="A57" s="4"/>
      <c r="B57" s="4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</row>
    <row r="58" spans="1:20" x14ac:dyDescent="0.2">
      <c r="A58" s="4"/>
      <c r="B58" s="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</row>
    <row r="59" spans="1:20" x14ac:dyDescent="0.2">
      <c r="A59" s="4"/>
      <c r="B59" s="4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</row>
    <row r="60" spans="1:20" x14ac:dyDescent="0.2">
      <c r="A60" s="4"/>
      <c r="B60" s="4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</row>
    <row r="61" spans="1:20" x14ac:dyDescent="0.2">
      <c r="A61" s="4"/>
      <c r="B61" s="4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</row>
    <row r="62" spans="1:20" x14ac:dyDescent="0.2">
      <c r="A62" s="4"/>
      <c r="B62" s="4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</row>
    <row r="63" spans="1:20" x14ac:dyDescent="0.2">
      <c r="A63" s="4"/>
      <c r="B63" s="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</row>
    <row r="64" spans="1:20" x14ac:dyDescent="0.2">
      <c r="A64" s="4"/>
      <c r="B64" s="4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</row>
    <row r="65" spans="1:20" x14ac:dyDescent="0.2">
      <c r="A65" s="4"/>
      <c r="B65" s="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</row>
    <row r="66" spans="1:20" x14ac:dyDescent="0.2">
      <c r="A66" s="4"/>
      <c r="B66" s="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</row>
    <row r="67" spans="1:20" x14ac:dyDescent="0.2">
      <c r="A67" s="4"/>
      <c r="B67" s="4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</row>
    <row r="68" spans="1:20" x14ac:dyDescent="0.2">
      <c r="A68" s="4"/>
      <c r="B68" s="4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</row>
    <row r="69" spans="1:20" x14ac:dyDescent="0.2">
      <c r="A69" s="4"/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</row>
    <row r="70" spans="1:20" x14ac:dyDescent="0.2">
      <c r="A70" s="4"/>
      <c r="B70" s="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</row>
    <row r="71" spans="1:20" x14ac:dyDescent="0.2">
      <c r="A71" s="4"/>
      <c r="B71" s="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</row>
    <row r="72" spans="1:20" x14ac:dyDescent="0.2">
      <c r="A72" s="4"/>
      <c r="B72" s="4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</row>
    <row r="73" spans="1:20" x14ac:dyDescent="0.2">
      <c r="A73" s="4"/>
      <c r="B73" s="4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</row>
    <row r="74" spans="1:20" x14ac:dyDescent="0.2">
      <c r="A74" s="4"/>
      <c r="B74" s="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</row>
    <row r="75" spans="1:20" x14ac:dyDescent="0.2">
      <c r="A75" s="4"/>
      <c r="B75" s="4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</row>
    <row r="76" spans="1:20" x14ac:dyDescent="0.2">
      <c r="A76" s="4"/>
      <c r="B76" s="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x14ac:dyDescent="0.2">
      <c r="A77" s="4"/>
      <c r="B77" s="4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x14ac:dyDescent="0.2">
      <c r="A78" s="4"/>
      <c r="B78" s="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x14ac:dyDescent="0.2">
      <c r="A79" s="4"/>
      <c r="B79" s="4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x14ac:dyDescent="0.2">
      <c r="A80" s="4"/>
      <c r="B80" s="4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x14ac:dyDescent="0.2">
      <c r="A81" s="4"/>
      <c r="B81" s="4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x14ac:dyDescent="0.2">
      <c r="A82" s="4"/>
      <c r="B82" s="4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x14ac:dyDescent="0.2">
      <c r="A83" s="4"/>
      <c r="B83" s="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x14ac:dyDescent="0.2">
      <c r="A84" s="4"/>
      <c r="B84" s="4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x14ac:dyDescent="0.2">
      <c r="A85" s="4"/>
      <c r="B85" s="4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x14ac:dyDescent="0.2">
      <c r="A86" s="4"/>
      <c r="B86" s="4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x14ac:dyDescent="0.2">
      <c r="A87" s="4"/>
      <c r="B87" s="4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x14ac:dyDescent="0.2">
      <c r="A88" s="4"/>
      <c r="B88" s="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x14ac:dyDescent="0.2">
      <c r="A89" s="4"/>
      <c r="B89" s="4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x14ac:dyDescent="0.2">
      <c r="A90" s="4"/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x14ac:dyDescent="0.2">
      <c r="A91" s="4"/>
      <c r="B91" s="4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x14ac:dyDescent="0.2">
      <c r="A92" s="4"/>
      <c r="B92" s="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x14ac:dyDescent="0.2">
      <c r="A93" s="4"/>
      <c r="B93" s="4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x14ac:dyDescent="0.2">
      <c r="A94" s="4"/>
      <c r="B94" s="4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x14ac:dyDescent="0.2">
      <c r="A95" s="4"/>
      <c r="B95" s="4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x14ac:dyDescent="0.2">
      <c r="A96" s="4"/>
      <c r="B96" s="4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x14ac:dyDescent="0.2">
      <c r="A97" s="4"/>
      <c r="B97" s="4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x14ac:dyDescent="0.2">
      <c r="A98" s="4"/>
      <c r="B98" s="4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x14ac:dyDescent="0.2">
      <c r="A99" s="4"/>
      <c r="B99" s="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x14ac:dyDescent="0.2">
      <c r="A100" s="4"/>
      <c r="B100" s="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x14ac:dyDescent="0.2">
      <c r="A101" s="4"/>
      <c r="B101" s="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x14ac:dyDescent="0.2">
      <c r="A102" s="4"/>
      <c r="B102" s="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">
      <c r="A103" s="4"/>
      <c r="B103" s="4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x14ac:dyDescent="0.2">
      <c r="A104" s="4"/>
      <c r="B104" s="4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x14ac:dyDescent="0.2">
      <c r="A105" s="4"/>
      <c r="B105" s="4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x14ac:dyDescent="0.2">
      <c r="A106" s="4"/>
      <c r="B106" s="4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x14ac:dyDescent="0.2">
      <c r="A107" s="4"/>
      <c r="B107" s="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x14ac:dyDescent="0.2">
      <c r="A108" s="4"/>
      <c r="B108" s="4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  <row r="109" spans="1:20" x14ac:dyDescent="0.2">
      <c r="A109" s="4"/>
      <c r="B109" s="4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</row>
    <row r="110" spans="1:20" x14ac:dyDescent="0.2">
      <c r="A110" s="4"/>
      <c r="B110" s="4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</row>
    <row r="111" spans="1:20" x14ac:dyDescent="0.2">
      <c r="A111" s="4"/>
      <c r="B111" s="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</row>
    <row r="112" spans="1:20" x14ac:dyDescent="0.2">
      <c r="A112" s="4"/>
      <c r="B112" s="4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</row>
    <row r="113" spans="1:20" x14ac:dyDescent="0.2">
      <c r="A113" s="4"/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</row>
    <row r="114" spans="1:20" x14ac:dyDescent="0.2">
      <c r="A114" s="4"/>
      <c r="B114" s="4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</row>
    <row r="115" spans="1:20" x14ac:dyDescent="0.2">
      <c r="A115" s="4"/>
      <c r="B115" s="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</row>
    <row r="116" spans="1:20" x14ac:dyDescent="0.2">
      <c r="A116" s="4"/>
      <c r="B116" s="4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</row>
    <row r="117" spans="1:20" x14ac:dyDescent="0.2">
      <c r="A117" s="4"/>
      <c r="B117" s="4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</row>
    <row r="118" spans="1:20" x14ac:dyDescent="0.2">
      <c r="A118" s="4"/>
      <c r="B118" s="4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</row>
    <row r="119" spans="1:20" x14ac:dyDescent="0.2">
      <c r="A119" s="4"/>
      <c r="B119" s="4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</row>
    <row r="120" spans="1:20" x14ac:dyDescent="0.2">
      <c r="A120" s="4"/>
      <c r="B120" s="4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</row>
    <row r="121" spans="1:20" x14ac:dyDescent="0.2">
      <c r="A121" s="4"/>
      <c r="B121" s="4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</row>
    <row r="122" spans="1:20" x14ac:dyDescent="0.2">
      <c r="A122" s="4"/>
      <c r="B122" s="4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</row>
    <row r="123" spans="1:20" x14ac:dyDescent="0.2">
      <c r="A123" s="4"/>
      <c r="B123" s="4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</row>
    <row r="124" spans="1:20" x14ac:dyDescent="0.2">
      <c r="A124" s="4"/>
      <c r="B124" s="4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</row>
    <row r="125" spans="1:20" x14ac:dyDescent="0.2">
      <c r="A125" s="4"/>
      <c r="B125" s="4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</row>
    <row r="126" spans="1:20" x14ac:dyDescent="0.2">
      <c r="A126" s="4"/>
      <c r="B126" s="4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</row>
    <row r="127" spans="1:20" x14ac:dyDescent="0.2">
      <c r="A127" s="4"/>
      <c r="B127" s="4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</row>
    <row r="128" spans="1:20" x14ac:dyDescent="0.2">
      <c r="A128" s="4"/>
      <c r="B128" s="4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</row>
    <row r="129" spans="1:20" x14ac:dyDescent="0.2">
      <c r="A129" s="4"/>
      <c r="B129" s="4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</row>
    <row r="130" spans="1:20" x14ac:dyDescent="0.2">
      <c r="A130" s="4"/>
      <c r="B130" s="4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</row>
    <row r="131" spans="1:20" x14ac:dyDescent="0.2">
      <c r="A131" s="4"/>
      <c r="B131" s="4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</row>
    <row r="132" spans="1:20" x14ac:dyDescent="0.2">
      <c r="A132" s="4"/>
      <c r="B132" s="4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</row>
    <row r="133" spans="1:20" x14ac:dyDescent="0.2">
      <c r="A133" s="4"/>
      <c r="B133" s="4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</row>
    <row r="134" spans="1:20" x14ac:dyDescent="0.2">
      <c r="A134" s="4"/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</row>
    <row r="135" spans="1:20" x14ac:dyDescent="0.2">
      <c r="A135" s="4"/>
      <c r="B135" s="4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</row>
    <row r="136" spans="1:20" x14ac:dyDescent="0.2">
      <c r="A136" s="4"/>
      <c r="B136" s="4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</row>
    <row r="137" spans="1:20" x14ac:dyDescent="0.2">
      <c r="A137" s="4"/>
      <c r="B137" s="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</row>
    <row r="138" spans="1:20" x14ac:dyDescent="0.2">
      <c r="A138" s="4"/>
      <c r="B138" s="4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</row>
    <row r="139" spans="1:20" x14ac:dyDescent="0.2">
      <c r="A139" s="4"/>
      <c r="B139" s="4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</row>
    <row r="140" spans="1:20" x14ac:dyDescent="0.2">
      <c r="A140" s="4"/>
      <c r="B140" s="4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</row>
    <row r="141" spans="1:20" x14ac:dyDescent="0.2">
      <c r="A141" s="4"/>
      <c r="B141" s="4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</row>
    <row r="142" spans="1:20" x14ac:dyDescent="0.2">
      <c r="A142" s="4"/>
      <c r="B142" s="4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</row>
    <row r="143" spans="1:20" x14ac:dyDescent="0.2">
      <c r="A143" s="4"/>
      <c r="B143" s="4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</row>
    <row r="144" spans="1:20" x14ac:dyDescent="0.2">
      <c r="A144" s="4"/>
      <c r="B144" s="4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</row>
    <row r="145" spans="1:20" x14ac:dyDescent="0.2">
      <c r="A145" s="4"/>
      <c r="B145" s="4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</row>
    <row r="146" spans="1:20" x14ac:dyDescent="0.2">
      <c r="A146" s="4"/>
      <c r="B146" s="4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</row>
    <row r="147" spans="1:20" x14ac:dyDescent="0.2">
      <c r="A147" s="4"/>
      <c r="B147" s="4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</row>
    <row r="148" spans="1:20" x14ac:dyDescent="0.2">
      <c r="A148" s="4"/>
      <c r="B148" s="4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</row>
    <row r="149" spans="1:20" x14ac:dyDescent="0.2">
      <c r="A149" s="4"/>
      <c r="B149" s="4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</row>
    <row r="150" spans="1:20" x14ac:dyDescent="0.2">
      <c r="A150" s="4"/>
      <c r="B150" s="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</row>
    <row r="151" spans="1:20" x14ac:dyDescent="0.2">
      <c r="A151" s="4"/>
      <c r="B151" s="4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</row>
    <row r="152" spans="1:20" x14ac:dyDescent="0.2">
      <c r="A152" s="4"/>
      <c r="B152" s="4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</row>
    <row r="153" spans="1:20" x14ac:dyDescent="0.2">
      <c r="A153" s="4"/>
      <c r="B153" s="4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</row>
    <row r="154" spans="1:20" x14ac:dyDescent="0.2">
      <c r="A154" s="4"/>
      <c r="B154" s="4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</row>
    <row r="155" spans="1:20" x14ac:dyDescent="0.2">
      <c r="A155" s="4"/>
      <c r="B155" s="4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</row>
    <row r="156" spans="1:20" x14ac:dyDescent="0.2">
      <c r="A156" s="4"/>
      <c r="B156" s="4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</row>
    <row r="157" spans="1:20" x14ac:dyDescent="0.2">
      <c r="A157" s="4"/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</row>
    <row r="158" spans="1:20" x14ac:dyDescent="0.2">
      <c r="A158" s="4"/>
      <c r="B158" s="4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</row>
    <row r="159" spans="1:20" x14ac:dyDescent="0.2">
      <c r="A159" s="4"/>
      <c r="B159" s="4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</row>
    <row r="160" spans="1:20" x14ac:dyDescent="0.2">
      <c r="A160" s="4"/>
      <c r="B160" s="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</row>
    <row r="161" spans="1:20" x14ac:dyDescent="0.2">
      <c r="A161" s="4"/>
      <c r="B161" s="4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</row>
    <row r="162" spans="1:20" x14ac:dyDescent="0.2">
      <c r="A162" s="4"/>
      <c r="B162" s="4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</row>
    <row r="163" spans="1:20" x14ac:dyDescent="0.2">
      <c r="A163" s="4"/>
      <c r="B163" s="4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</row>
    <row r="164" spans="1:20" x14ac:dyDescent="0.2">
      <c r="A164" s="4"/>
      <c r="B164" s="4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</row>
    <row r="165" spans="1:20" x14ac:dyDescent="0.2">
      <c r="A165" s="4"/>
      <c r="B165" s="4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</row>
    <row r="166" spans="1:20" x14ac:dyDescent="0.2">
      <c r="A166" s="4"/>
      <c r="B166" s="4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</row>
    <row r="167" spans="1:20" x14ac:dyDescent="0.2">
      <c r="A167" s="4"/>
      <c r="B167" s="4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</row>
    <row r="168" spans="1:20" x14ac:dyDescent="0.2">
      <c r="A168" s="4"/>
      <c r="B168" s="4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</row>
    <row r="169" spans="1:20" x14ac:dyDescent="0.2">
      <c r="A169" s="4"/>
      <c r="B169" s="4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</row>
    <row r="170" spans="1:20" x14ac:dyDescent="0.2">
      <c r="A170" s="4"/>
      <c r="B170" s="4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</row>
    <row r="171" spans="1:20" x14ac:dyDescent="0.2">
      <c r="A171" s="4"/>
      <c r="B171" s="4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</row>
    <row r="172" spans="1:20" x14ac:dyDescent="0.2">
      <c r="A172" s="4"/>
      <c r="B172" s="4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</row>
    <row r="173" spans="1:20" x14ac:dyDescent="0.2">
      <c r="A173" s="4"/>
      <c r="B173" s="4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</row>
    <row r="174" spans="1:20" x14ac:dyDescent="0.2">
      <c r="A174" s="4"/>
      <c r="B174" s="4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</row>
    <row r="175" spans="1:20" x14ac:dyDescent="0.2">
      <c r="A175" s="4"/>
      <c r="B175" s="4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</row>
    <row r="176" spans="1:20" x14ac:dyDescent="0.2">
      <c r="A176" s="4"/>
      <c r="B176" s="4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</row>
    <row r="177" spans="1:20" x14ac:dyDescent="0.2">
      <c r="A177" s="4"/>
      <c r="B177" s="4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</row>
    <row r="178" spans="1:20" x14ac:dyDescent="0.2">
      <c r="A178" s="4"/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</row>
    <row r="179" spans="1:20" x14ac:dyDescent="0.2">
      <c r="A179" s="4"/>
      <c r="B179" s="4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</row>
    <row r="180" spans="1:20" x14ac:dyDescent="0.2">
      <c r="A180" s="4"/>
      <c r="B180" s="4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</row>
    <row r="181" spans="1:20" x14ac:dyDescent="0.2">
      <c r="A181" s="4"/>
      <c r="B181" s="4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</row>
    <row r="182" spans="1:20" x14ac:dyDescent="0.2">
      <c r="A182" s="4"/>
      <c r="B182" s="4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</row>
    <row r="183" spans="1:20" x14ac:dyDescent="0.2">
      <c r="A183" s="4"/>
      <c r="B183" s="4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</row>
    <row r="184" spans="1:20" x14ac:dyDescent="0.2">
      <c r="A184" s="4"/>
      <c r="B184" s="4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</row>
    <row r="185" spans="1:20" x14ac:dyDescent="0.2">
      <c r="A185" s="4"/>
      <c r="B185" s="4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</row>
    <row r="186" spans="1:20" x14ac:dyDescent="0.2">
      <c r="A186" s="4"/>
      <c r="B186" s="4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</row>
    <row r="187" spans="1:20" x14ac:dyDescent="0.2">
      <c r="A187" s="4"/>
      <c r="B187" s="4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</row>
    <row r="188" spans="1:20" x14ac:dyDescent="0.2">
      <c r="A188" s="4"/>
      <c r="B188" s="4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</row>
    <row r="189" spans="1:20" x14ac:dyDescent="0.2">
      <c r="A189" s="4"/>
      <c r="B189" s="4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</row>
    <row r="190" spans="1:20" x14ac:dyDescent="0.2">
      <c r="A190" s="4"/>
      <c r="B190" s="4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</row>
    <row r="191" spans="1:20" x14ac:dyDescent="0.2">
      <c r="A191" s="4"/>
      <c r="B191" s="4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</row>
    <row r="192" spans="1:20" x14ac:dyDescent="0.2">
      <c r="A192" s="4"/>
      <c r="B192" s="4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</row>
    <row r="193" spans="1:20" x14ac:dyDescent="0.2">
      <c r="A193" s="4"/>
      <c r="B193" s="4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</row>
    <row r="194" spans="1:20" x14ac:dyDescent="0.2">
      <c r="A194" s="4"/>
      <c r="B194" s="4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</row>
    <row r="195" spans="1:20" x14ac:dyDescent="0.2">
      <c r="A195" s="4"/>
      <c r="B195" s="4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</row>
    <row r="196" spans="1:20" x14ac:dyDescent="0.2">
      <c r="A196" s="4"/>
      <c r="B196" s="4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</row>
    <row r="197" spans="1:20" x14ac:dyDescent="0.2">
      <c r="A197" s="4"/>
      <c r="B197" s="4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</row>
    <row r="198" spans="1:20" x14ac:dyDescent="0.2">
      <c r="A198" s="4"/>
      <c r="B198" s="4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</row>
    <row r="199" spans="1:20" x14ac:dyDescent="0.2">
      <c r="A199" s="4"/>
      <c r="B199" s="4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</row>
    <row r="200" spans="1:20" x14ac:dyDescent="0.2">
      <c r="A200" s="4"/>
      <c r="B200" s="4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</row>
    <row r="201" spans="1:20" x14ac:dyDescent="0.2">
      <c r="A201" s="4"/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</row>
    <row r="202" spans="1:20" x14ac:dyDescent="0.2">
      <c r="A202" s="4"/>
      <c r="B202" s="4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</row>
    <row r="203" spans="1:20" x14ac:dyDescent="0.2">
      <c r="A203" s="4"/>
      <c r="B203" s="4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</row>
    <row r="204" spans="1:20" x14ac:dyDescent="0.2">
      <c r="A204" s="4"/>
      <c r="B204" s="4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</row>
    <row r="205" spans="1:20" x14ac:dyDescent="0.2">
      <c r="A205" s="4"/>
      <c r="B205" s="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</row>
    <row r="206" spans="1:20" x14ac:dyDescent="0.2">
      <c r="A206" s="4"/>
      <c r="B206" s="4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</row>
    <row r="207" spans="1:20" x14ac:dyDescent="0.2">
      <c r="A207" s="4"/>
      <c r="B207" s="4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</row>
    <row r="208" spans="1:20" x14ac:dyDescent="0.2">
      <c r="A208" s="4"/>
      <c r="B208" s="4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</row>
    <row r="209" spans="1:20" x14ac:dyDescent="0.2">
      <c r="A209" s="4"/>
      <c r="B209" s="4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</row>
    <row r="210" spans="1:20" x14ac:dyDescent="0.2">
      <c r="A210" s="4"/>
      <c r="B210" s="4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</row>
    <row r="211" spans="1:20" x14ac:dyDescent="0.2">
      <c r="A211" s="4"/>
      <c r="B211" s="4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</row>
    <row r="212" spans="1:20" x14ac:dyDescent="0.2">
      <c r="A212" s="4"/>
      <c r="B212" s="4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</row>
    <row r="213" spans="1:20" x14ac:dyDescent="0.2">
      <c r="A213" s="4"/>
      <c r="B213" s="4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</row>
    <row r="214" spans="1:20" x14ac:dyDescent="0.2">
      <c r="A214" s="4"/>
      <c r="B214" s="4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</row>
    <row r="215" spans="1:20" x14ac:dyDescent="0.2">
      <c r="A215" s="4"/>
      <c r="B215" s="4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</row>
    <row r="216" spans="1:20" x14ac:dyDescent="0.2">
      <c r="A216" s="4"/>
      <c r="B216" s="4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</row>
    <row r="217" spans="1:20" x14ac:dyDescent="0.2">
      <c r="A217" s="4"/>
      <c r="B217" s="4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</row>
    <row r="218" spans="1:20" x14ac:dyDescent="0.2">
      <c r="A218" s="4"/>
      <c r="B218" s="4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</row>
    <row r="219" spans="1:20" x14ac:dyDescent="0.2">
      <c r="A219" s="4"/>
      <c r="B219" s="4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</row>
    <row r="220" spans="1:20" x14ac:dyDescent="0.2">
      <c r="A220" s="4"/>
      <c r="B220" s="4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</row>
    <row r="221" spans="1:20" x14ac:dyDescent="0.2">
      <c r="A221" s="4"/>
      <c r="B221" s="4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</row>
    <row r="222" spans="1:20" x14ac:dyDescent="0.2">
      <c r="A222" s="4"/>
      <c r="B222" s="4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</row>
    <row r="223" spans="1:20" x14ac:dyDescent="0.2">
      <c r="A223" s="4"/>
      <c r="B223" s="4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</row>
    <row r="224" spans="1:20" x14ac:dyDescent="0.2">
      <c r="A224" s="4"/>
      <c r="B224" s="4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</row>
    <row r="225" spans="1:20" x14ac:dyDescent="0.2">
      <c r="A225" s="4"/>
      <c r="B225" s="4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</row>
    <row r="226" spans="1:20" x14ac:dyDescent="0.2">
      <c r="A226" s="4"/>
      <c r="B226" s="4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</row>
    <row r="227" spans="1:20" x14ac:dyDescent="0.2">
      <c r="A227" s="4"/>
      <c r="B227" s="4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</row>
    <row r="228" spans="1:20" x14ac:dyDescent="0.2">
      <c r="A228" s="4"/>
      <c r="B228" s="4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</row>
    <row r="229" spans="1:20" x14ac:dyDescent="0.2">
      <c r="A229" s="4"/>
      <c r="B229" s="4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</row>
    <row r="230" spans="1:20" x14ac:dyDescent="0.2">
      <c r="A230" s="4"/>
      <c r="B230" s="4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</row>
    <row r="231" spans="1:20" x14ac:dyDescent="0.2">
      <c r="A231" s="4"/>
      <c r="B231" s="4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</row>
    <row r="232" spans="1:20" x14ac:dyDescent="0.2">
      <c r="A232" s="4"/>
      <c r="B232" s="4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</row>
    <row r="233" spans="1:20" x14ac:dyDescent="0.2">
      <c r="A233" s="4"/>
      <c r="B233" s="4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</row>
    <row r="234" spans="1:20" x14ac:dyDescent="0.2">
      <c r="A234" s="4"/>
      <c r="B234" s="4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</row>
    <row r="235" spans="1:20" x14ac:dyDescent="0.2">
      <c r="A235" s="4"/>
      <c r="B235" s="4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</row>
    <row r="236" spans="1:20" x14ac:dyDescent="0.2">
      <c r="A236" s="4"/>
      <c r="B236" s="4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</row>
    <row r="237" spans="1:20" x14ac:dyDescent="0.2">
      <c r="A237" s="4"/>
      <c r="B237" s="4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</row>
    <row r="238" spans="1:20" x14ac:dyDescent="0.2">
      <c r="A238" s="4"/>
      <c r="B238" s="4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</row>
    <row r="239" spans="1:20" x14ac:dyDescent="0.2">
      <c r="A239" s="4"/>
      <c r="B239" s="4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</row>
    <row r="240" spans="1:20" x14ac:dyDescent="0.2">
      <c r="A240" s="4"/>
      <c r="B240" s="4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</row>
    <row r="241" spans="1:20" x14ac:dyDescent="0.2">
      <c r="A241" s="4"/>
      <c r="B241" s="4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</row>
    <row r="242" spans="1:20" x14ac:dyDescent="0.2">
      <c r="A242" s="4"/>
      <c r="B242" s="4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</row>
    <row r="243" spans="1:20" x14ac:dyDescent="0.2">
      <c r="A243" s="4"/>
      <c r="B243" s="4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</row>
    <row r="244" spans="1:20" x14ac:dyDescent="0.2">
      <c r="A244" s="4"/>
      <c r="B244" s="4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</row>
    <row r="245" spans="1:20" x14ac:dyDescent="0.2">
      <c r="A245" s="4"/>
      <c r="B245" s="4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</row>
    <row r="246" spans="1:20" x14ac:dyDescent="0.2">
      <c r="A246" s="4"/>
      <c r="B246" s="4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</row>
    <row r="247" spans="1:20" x14ac:dyDescent="0.2">
      <c r="A247" s="4"/>
      <c r="B247" s="4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</row>
    <row r="248" spans="1:20" x14ac:dyDescent="0.2">
      <c r="A248" s="4"/>
      <c r="B248" s="4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</row>
    <row r="249" spans="1:20" x14ac:dyDescent="0.2">
      <c r="A249" s="4"/>
      <c r="B249" s="4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</row>
    <row r="250" spans="1:20" x14ac:dyDescent="0.2">
      <c r="A250" s="4"/>
      <c r="B250" s="4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</row>
    <row r="251" spans="1:20" x14ac:dyDescent="0.2">
      <c r="A251" s="4"/>
      <c r="B251" s="4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</row>
    <row r="252" spans="1:20" x14ac:dyDescent="0.2">
      <c r="A252" s="4"/>
      <c r="B252" s="4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</row>
    <row r="253" spans="1:20" x14ac:dyDescent="0.2">
      <c r="A253" s="4"/>
      <c r="B253" s="4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</row>
    <row r="254" spans="1:20" x14ac:dyDescent="0.2">
      <c r="A254" s="4"/>
      <c r="B254" s="4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</row>
    <row r="255" spans="1:20" x14ac:dyDescent="0.2">
      <c r="A255" s="4"/>
      <c r="B255" s="4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</row>
    <row r="256" spans="1:20" x14ac:dyDescent="0.2">
      <c r="A256" s="4"/>
      <c r="B256" s="4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</row>
    <row r="257" spans="1:20" x14ac:dyDescent="0.2">
      <c r="A257" s="4"/>
      <c r="B257" s="4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</row>
    <row r="258" spans="1:20" x14ac:dyDescent="0.2">
      <c r="A258" s="4"/>
      <c r="B258" s="4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</row>
    <row r="259" spans="1:20" x14ac:dyDescent="0.2">
      <c r="A259" s="4"/>
      <c r="B259" s="4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</row>
    <row r="260" spans="1:20" x14ac:dyDescent="0.2">
      <c r="A260" s="4"/>
      <c r="B260" s="4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</row>
    <row r="261" spans="1:20" x14ac:dyDescent="0.2">
      <c r="A261" s="4"/>
      <c r="B261" s="4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</row>
    <row r="262" spans="1:20" x14ac:dyDescent="0.2">
      <c r="A262" s="4"/>
      <c r="B262" s="4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</row>
    <row r="263" spans="1:20" x14ac:dyDescent="0.2">
      <c r="A263" s="4"/>
      <c r="B263" s="4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</row>
    <row r="264" spans="1:20" x14ac:dyDescent="0.2">
      <c r="A264" s="4"/>
      <c r="B264" s="4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</row>
    <row r="265" spans="1:20" x14ac:dyDescent="0.2">
      <c r="A265" s="4"/>
      <c r="B265" s="4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</row>
    <row r="266" spans="1:20" x14ac:dyDescent="0.2">
      <c r="A266" s="4"/>
      <c r="B266" s="4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</row>
    <row r="267" spans="1:20" x14ac:dyDescent="0.2">
      <c r="A267" s="4"/>
      <c r="B267" s="4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</row>
    <row r="268" spans="1:20" x14ac:dyDescent="0.2">
      <c r="A268" s="4"/>
      <c r="B268" s="4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</row>
    <row r="269" spans="1:20" x14ac:dyDescent="0.2">
      <c r="A269" s="4"/>
      <c r="B269" s="4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</row>
    <row r="270" spans="1:20" x14ac:dyDescent="0.2">
      <c r="A270" s="4"/>
      <c r="B270" s="4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</row>
    <row r="271" spans="1:20" x14ac:dyDescent="0.2">
      <c r="A271" s="4"/>
      <c r="B271" s="4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</row>
    <row r="272" spans="1:20" x14ac:dyDescent="0.2">
      <c r="A272" s="4"/>
      <c r="B272" s="4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</row>
    <row r="273" spans="1:20" x14ac:dyDescent="0.2">
      <c r="A273" s="4"/>
      <c r="B273" s="4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</row>
    <row r="274" spans="1:20" x14ac:dyDescent="0.2">
      <c r="A274" s="4"/>
      <c r="B274" s="4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</row>
    <row r="275" spans="1:20" x14ac:dyDescent="0.2">
      <c r="A275" s="4"/>
      <c r="B275" s="4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</row>
    <row r="276" spans="1:20" x14ac:dyDescent="0.2">
      <c r="A276" s="4"/>
      <c r="B276" s="4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</row>
    <row r="277" spans="1:20" x14ac:dyDescent="0.2">
      <c r="A277" s="4"/>
      <c r="B277" s="4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</row>
    <row r="278" spans="1:20" x14ac:dyDescent="0.2">
      <c r="A278" s="4"/>
      <c r="B278" s="4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</row>
    <row r="279" spans="1:20" x14ac:dyDescent="0.2">
      <c r="A279" s="4"/>
      <c r="B279" s="4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</row>
    <row r="280" spans="1:20" x14ac:dyDescent="0.2">
      <c r="A280" s="4"/>
      <c r="B280" s="4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</row>
    <row r="281" spans="1:20" x14ac:dyDescent="0.2">
      <c r="A281" s="4"/>
      <c r="B281" s="4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</row>
    <row r="282" spans="1:20" x14ac:dyDescent="0.2">
      <c r="A282" s="4"/>
      <c r="B282" s="4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</row>
    <row r="283" spans="1:20" x14ac:dyDescent="0.2">
      <c r="A283" s="4"/>
      <c r="B283" s="4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</row>
    <row r="284" spans="1:20" x14ac:dyDescent="0.2">
      <c r="A284" s="4"/>
      <c r="B284" s="4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</row>
    <row r="285" spans="1:20" x14ac:dyDescent="0.2">
      <c r="A285" s="4"/>
      <c r="B285" s="4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</row>
    <row r="286" spans="1:20" x14ac:dyDescent="0.2">
      <c r="A286" s="4"/>
      <c r="B286" s="4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</row>
    <row r="287" spans="1:20" x14ac:dyDescent="0.2">
      <c r="A287" s="4"/>
      <c r="B287" s="4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</row>
    <row r="288" spans="1:20" x14ac:dyDescent="0.2">
      <c r="A288" s="4"/>
      <c r="B288" s="4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</row>
    <row r="289" spans="1:20" x14ac:dyDescent="0.2">
      <c r="A289" s="4"/>
      <c r="B289" s="4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</row>
    <row r="290" spans="1:20" x14ac:dyDescent="0.2">
      <c r="A290" s="4"/>
      <c r="B290" s="4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</row>
    <row r="291" spans="1:20" x14ac:dyDescent="0.2">
      <c r="A291" s="4"/>
      <c r="B291" s="4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</row>
    <row r="292" spans="1:20" x14ac:dyDescent="0.2">
      <c r="A292" s="4"/>
      <c r="B292" s="4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</row>
    <row r="293" spans="1:20" x14ac:dyDescent="0.2">
      <c r="A293" s="4"/>
      <c r="B293" s="4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</row>
    <row r="294" spans="1:20" x14ac:dyDescent="0.2">
      <c r="A294" s="4"/>
      <c r="B294" s="4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</row>
    <row r="295" spans="1:20" x14ac:dyDescent="0.2">
      <c r="A295" s="4"/>
      <c r="B295" s="4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</row>
    <row r="296" spans="1:20" x14ac:dyDescent="0.2">
      <c r="A296" s="4"/>
      <c r="B296" s="4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</row>
    <row r="297" spans="1:20" x14ac:dyDescent="0.2">
      <c r="A297" s="4"/>
      <c r="B297" s="4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</row>
    <row r="298" spans="1:20" x14ac:dyDescent="0.2">
      <c r="A298" s="4"/>
      <c r="B298" s="4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</row>
    <row r="299" spans="1:20" x14ac:dyDescent="0.2">
      <c r="A299" s="4"/>
      <c r="B299" s="4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</row>
    <row r="300" spans="1:20" x14ac:dyDescent="0.2">
      <c r="A300" s="4"/>
      <c r="B300" s="4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</row>
    <row r="301" spans="1:20" x14ac:dyDescent="0.2">
      <c r="A301" s="4"/>
      <c r="B301" s="4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</row>
    <row r="302" spans="1:20" x14ac:dyDescent="0.2">
      <c r="A302" s="4"/>
      <c r="B302" s="4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</row>
    <row r="303" spans="1:20" x14ac:dyDescent="0.2">
      <c r="A303" s="4"/>
      <c r="B303" s="4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</row>
    <row r="304" spans="1:20" x14ac:dyDescent="0.2">
      <c r="A304" s="4"/>
      <c r="B304" s="4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</row>
    <row r="305" spans="1:20" x14ac:dyDescent="0.2">
      <c r="A305" s="4"/>
      <c r="B305" s="4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</row>
    <row r="306" spans="1:20" x14ac:dyDescent="0.2">
      <c r="A306" s="4"/>
      <c r="B306" s="4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</row>
    <row r="307" spans="1:20" x14ac:dyDescent="0.2">
      <c r="A307" s="4"/>
      <c r="B307" s="4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</row>
    <row r="308" spans="1:20" x14ac:dyDescent="0.2">
      <c r="A308" s="4"/>
      <c r="B308" s="4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</row>
    <row r="309" spans="1:20" x14ac:dyDescent="0.2">
      <c r="A309" s="4"/>
      <c r="B309" s="4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</row>
    <row r="310" spans="1:20" x14ac:dyDescent="0.2">
      <c r="A310" s="4"/>
      <c r="B310" s="4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</row>
    <row r="311" spans="1:20" x14ac:dyDescent="0.2">
      <c r="A311" s="4"/>
      <c r="B311" s="4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</row>
    <row r="312" spans="1:20" x14ac:dyDescent="0.2">
      <c r="A312" s="4"/>
      <c r="B312" s="4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</row>
    <row r="313" spans="1:20" x14ac:dyDescent="0.2">
      <c r="A313" s="4"/>
      <c r="B313" s="4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</row>
    <row r="314" spans="1:20" x14ac:dyDescent="0.2">
      <c r="A314" s="4"/>
      <c r="B314" s="4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</row>
    <row r="315" spans="1:20" x14ac:dyDescent="0.2">
      <c r="A315" s="4"/>
      <c r="B315" s="4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</row>
    <row r="316" spans="1:20" x14ac:dyDescent="0.2">
      <c r="A316" s="4"/>
      <c r="B316" s="4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</row>
    <row r="317" spans="1:20" x14ac:dyDescent="0.2">
      <c r="A317" s="4"/>
      <c r="B317" s="4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</row>
    <row r="318" spans="1:20" x14ac:dyDescent="0.2">
      <c r="A318" s="4"/>
      <c r="B318" s="4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</row>
    <row r="319" spans="1:20" x14ac:dyDescent="0.2">
      <c r="A319" s="4"/>
      <c r="B319" s="4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</row>
    <row r="320" spans="1:20" x14ac:dyDescent="0.2">
      <c r="A320" s="4"/>
      <c r="B320" s="4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</row>
    <row r="321" spans="1:20" x14ac:dyDescent="0.2">
      <c r="A321" s="4"/>
      <c r="B321" s="4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</row>
    <row r="322" spans="1:20" x14ac:dyDescent="0.2">
      <c r="A322" s="4"/>
      <c r="B322" s="4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</row>
    <row r="323" spans="1:20" x14ac:dyDescent="0.2">
      <c r="A323" s="4"/>
      <c r="B323" s="4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</row>
    <row r="324" spans="1:20" x14ac:dyDescent="0.2">
      <c r="A324" s="4"/>
      <c r="B324" s="4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</row>
    <row r="325" spans="1:20" x14ac:dyDescent="0.2">
      <c r="A325" s="4"/>
      <c r="B325" s="4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</row>
    <row r="326" spans="1:20" x14ac:dyDescent="0.2">
      <c r="A326" s="4"/>
      <c r="B326" s="4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</row>
    <row r="327" spans="1:20" x14ac:dyDescent="0.2">
      <c r="A327" s="4"/>
      <c r="B327" s="4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</row>
    <row r="328" spans="1:20" x14ac:dyDescent="0.2">
      <c r="A328" s="4"/>
      <c r="B328" s="4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</row>
    <row r="329" spans="1:20" x14ac:dyDescent="0.2">
      <c r="A329" s="4"/>
      <c r="B329" s="4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</row>
    <row r="330" spans="1:20" x14ac:dyDescent="0.2">
      <c r="A330" s="4"/>
      <c r="B330" s="4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</row>
    <row r="331" spans="1:20" x14ac:dyDescent="0.2">
      <c r="A331" s="4"/>
      <c r="B331" s="4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</row>
    <row r="332" spans="1:20" x14ac:dyDescent="0.2">
      <c r="A332" s="4"/>
      <c r="B332" s="4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</row>
    <row r="333" spans="1:20" x14ac:dyDescent="0.2">
      <c r="A333" s="4"/>
      <c r="B333" s="4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</row>
    <row r="334" spans="1:20" x14ac:dyDescent="0.2">
      <c r="A334" s="4"/>
      <c r="B334" s="4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</row>
    <row r="335" spans="1:20" x14ac:dyDescent="0.2">
      <c r="A335" s="4"/>
      <c r="B335" s="4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</row>
    <row r="336" spans="1:20" x14ac:dyDescent="0.2">
      <c r="A336" s="4"/>
      <c r="B336" s="4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</row>
    <row r="337" spans="1:20" x14ac:dyDescent="0.2">
      <c r="A337" s="4"/>
      <c r="B337" s="4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</row>
    <row r="338" spans="1:20" x14ac:dyDescent="0.2">
      <c r="A338" s="4"/>
      <c r="B338" s="4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</row>
    <row r="339" spans="1:20" x14ac:dyDescent="0.2">
      <c r="A339" s="4"/>
      <c r="B339" s="4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</row>
    <row r="340" spans="1:20" x14ac:dyDescent="0.2">
      <c r="A340" s="4"/>
      <c r="B340" s="4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</row>
    <row r="341" spans="1:20" x14ac:dyDescent="0.2">
      <c r="A341" s="4"/>
      <c r="B341" s="4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</row>
    <row r="342" spans="1:20" x14ac:dyDescent="0.2">
      <c r="A342" s="4"/>
      <c r="B342" s="4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</row>
    <row r="343" spans="1:20" x14ac:dyDescent="0.2">
      <c r="A343" s="4"/>
      <c r="B343" s="4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</row>
    <row r="344" spans="1:20" x14ac:dyDescent="0.2">
      <c r="A344" s="4"/>
      <c r="B344" s="4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</row>
    <row r="345" spans="1:20" x14ac:dyDescent="0.2">
      <c r="A345" s="4"/>
      <c r="B345" s="4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</row>
    <row r="346" spans="1:20" x14ac:dyDescent="0.2">
      <c r="A346" s="4"/>
      <c r="B346" s="4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</row>
    <row r="347" spans="1:20" x14ac:dyDescent="0.2">
      <c r="A347" s="4"/>
      <c r="B347" s="4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</row>
    <row r="348" spans="1:20" x14ac:dyDescent="0.2">
      <c r="A348" s="4"/>
      <c r="B348" s="4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</row>
    <row r="349" spans="1:20" x14ac:dyDescent="0.2">
      <c r="A349" s="4"/>
      <c r="B349" s="4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</row>
    <row r="350" spans="1:20" x14ac:dyDescent="0.2">
      <c r="A350" s="4"/>
      <c r="B350" s="4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</row>
    <row r="351" spans="1:20" x14ac:dyDescent="0.2">
      <c r="A351" s="4"/>
      <c r="B351" s="4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</row>
    <row r="352" spans="1:20" x14ac:dyDescent="0.2">
      <c r="A352" s="4"/>
      <c r="B352" s="4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</row>
    <row r="353" spans="1:20" x14ac:dyDescent="0.2">
      <c r="A353" s="4"/>
      <c r="B353" s="4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</row>
    <row r="354" spans="1:20" x14ac:dyDescent="0.2">
      <c r="A354" s="4"/>
      <c r="B354" s="4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</row>
    <row r="355" spans="1:20" x14ac:dyDescent="0.2">
      <c r="A355" s="4"/>
      <c r="B355" s="4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</row>
    <row r="356" spans="1:20" x14ac:dyDescent="0.2">
      <c r="A356" s="4"/>
      <c r="B356" s="4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</row>
    <row r="357" spans="1:20" x14ac:dyDescent="0.2">
      <c r="A357" s="4"/>
      <c r="B357" s="4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</row>
    <row r="358" spans="1:20" x14ac:dyDescent="0.2">
      <c r="A358" s="4"/>
      <c r="B358" s="4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</row>
    <row r="359" spans="1:20" x14ac:dyDescent="0.2">
      <c r="A359" s="4"/>
      <c r="B359" s="4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</row>
    <row r="360" spans="1:20" x14ac:dyDescent="0.2">
      <c r="A360" s="4"/>
      <c r="B360" s="4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</row>
    <row r="361" spans="1:20" x14ac:dyDescent="0.2">
      <c r="A361" s="4"/>
      <c r="B361" s="4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</row>
    <row r="362" spans="1:20" x14ac:dyDescent="0.2">
      <c r="A362" s="4"/>
      <c r="B362" s="4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</row>
    <row r="363" spans="1:20" x14ac:dyDescent="0.2">
      <c r="A363" s="4"/>
      <c r="B363" s="4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</row>
    <row r="364" spans="1:20" x14ac:dyDescent="0.2">
      <c r="A364" s="4"/>
      <c r="B364" s="4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</row>
    <row r="365" spans="1:20" x14ac:dyDescent="0.2">
      <c r="A365" s="4"/>
      <c r="B365" s="4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</row>
    <row r="366" spans="1:20" x14ac:dyDescent="0.2">
      <c r="A366" s="4"/>
      <c r="B366" s="4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</row>
    <row r="367" spans="1:20" x14ac:dyDescent="0.2">
      <c r="A367" s="4"/>
      <c r="B367" s="4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</row>
    <row r="368" spans="1:20" x14ac:dyDescent="0.2">
      <c r="A368" s="4"/>
      <c r="B368" s="4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</row>
    <row r="369" spans="1:20" x14ac:dyDescent="0.2">
      <c r="A369" s="4"/>
      <c r="B369" s="4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</row>
    <row r="370" spans="1:20" x14ac:dyDescent="0.2">
      <c r="A370" s="4"/>
      <c r="B370" s="4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</row>
    <row r="371" spans="1:20" x14ac:dyDescent="0.2">
      <c r="A371" s="4"/>
      <c r="B371" s="4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</row>
    <row r="372" spans="1:20" x14ac:dyDescent="0.2">
      <c r="A372" s="4"/>
      <c r="B372" s="4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</row>
    <row r="373" spans="1:20" x14ac:dyDescent="0.2">
      <c r="A373" s="4"/>
      <c r="B373" s="4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</row>
    <row r="374" spans="1:20" x14ac:dyDescent="0.2">
      <c r="A374" s="4"/>
      <c r="B374" s="4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</row>
    <row r="375" spans="1:20" x14ac:dyDescent="0.2">
      <c r="A375" s="4"/>
      <c r="B375" s="4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</row>
    <row r="376" spans="1:20" x14ac:dyDescent="0.2">
      <c r="A376" s="4"/>
      <c r="B376" s="4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</row>
    <row r="377" spans="1:20" x14ac:dyDescent="0.2">
      <c r="A377" s="4"/>
      <c r="B377" s="4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</row>
    <row r="378" spans="1:20" x14ac:dyDescent="0.2">
      <c r="A378" s="4"/>
      <c r="B378" s="4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</row>
    <row r="379" spans="1:20" x14ac:dyDescent="0.2">
      <c r="A379" s="4"/>
      <c r="B379" s="4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</row>
    <row r="380" spans="1:20" x14ac:dyDescent="0.2">
      <c r="A380" s="4"/>
      <c r="B380" s="4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</row>
    <row r="381" spans="1:20" x14ac:dyDescent="0.2">
      <c r="A381" s="4"/>
      <c r="B381" s="4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</row>
    <row r="382" spans="1:20" x14ac:dyDescent="0.2">
      <c r="A382" s="4"/>
      <c r="B382" s="4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</row>
    <row r="383" spans="1:20" x14ac:dyDescent="0.2">
      <c r="A383" s="4"/>
      <c r="B383" s="4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</row>
    <row r="384" spans="1:20" x14ac:dyDescent="0.2">
      <c r="A384" s="4"/>
      <c r="B384" s="4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</row>
    <row r="385" spans="1:20" x14ac:dyDescent="0.2">
      <c r="A385" s="4"/>
      <c r="B385" s="4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</row>
    <row r="386" spans="1:20" x14ac:dyDescent="0.2">
      <c r="A386" s="4"/>
      <c r="B386" s="4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</row>
    <row r="387" spans="1:20" x14ac:dyDescent="0.2">
      <c r="A387" s="4"/>
      <c r="B387" s="4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</row>
    <row r="388" spans="1:20" x14ac:dyDescent="0.2">
      <c r="A388" s="4"/>
      <c r="B388" s="4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</row>
    <row r="389" spans="1:20" x14ac:dyDescent="0.2">
      <c r="A389" s="4"/>
      <c r="B389" s="4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</row>
    <row r="390" spans="1:20" x14ac:dyDescent="0.2">
      <c r="A390" s="4"/>
      <c r="B390" s="4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</row>
    <row r="391" spans="1:20" x14ac:dyDescent="0.2">
      <c r="A391" s="4"/>
      <c r="B391" s="4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</row>
    <row r="392" spans="1:20" x14ac:dyDescent="0.2">
      <c r="A392" s="4"/>
      <c r="B392" s="4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</row>
    <row r="393" spans="1:20" x14ac:dyDescent="0.2">
      <c r="A393" s="4"/>
      <c r="B393" s="4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</row>
    <row r="394" spans="1:20" x14ac:dyDescent="0.2">
      <c r="A394" s="4"/>
      <c r="B394" s="4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</row>
    <row r="395" spans="1:20" x14ac:dyDescent="0.2">
      <c r="A395" s="4"/>
      <c r="B395" s="4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</row>
    <row r="396" spans="1:20" x14ac:dyDescent="0.2">
      <c r="A396" s="4"/>
      <c r="B396" s="4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</row>
    <row r="397" spans="1:20" x14ac:dyDescent="0.2">
      <c r="A397" s="4"/>
      <c r="B397" s="4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</row>
    <row r="398" spans="1:20" x14ac:dyDescent="0.2">
      <c r="A398" s="4"/>
      <c r="B398" s="4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</row>
    <row r="399" spans="1:20" x14ac:dyDescent="0.2">
      <c r="A399" s="4"/>
      <c r="B399" s="4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</row>
    <row r="400" spans="1:20" x14ac:dyDescent="0.2">
      <c r="A400" s="4"/>
      <c r="B400" s="4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</row>
    <row r="401" spans="1:20" x14ac:dyDescent="0.2">
      <c r="A401" s="4"/>
      <c r="B401" s="4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</row>
    <row r="402" spans="1:20" x14ac:dyDescent="0.2">
      <c r="A402" s="4"/>
      <c r="B402" s="4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</row>
    <row r="403" spans="1:20" x14ac:dyDescent="0.2">
      <c r="A403" s="4"/>
      <c r="B403" s="4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</row>
    <row r="404" spans="1:20" x14ac:dyDescent="0.2">
      <c r="A404" s="4"/>
      <c r="B404" s="4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</row>
    <row r="405" spans="1:20" x14ac:dyDescent="0.2">
      <c r="A405" s="4"/>
      <c r="B405" s="4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</row>
    <row r="406" spans="1:20" x14ac:dyDescent="0.2">
      <c r="A406" s="4"/>
      <c r="B406" s="4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</row>
    <row r="407" spans="1:20" x14ac:dyDescent="0.2">
      <c r="A407" s="4"/>
      <c r="B407" s="4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</row>
    <row r="408" spans="1:20" x14ac:dyDescent="0.2">
      <c r="A408" s="4"/>
      <c r="B408" s="4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</row>
    <row r="409" spans="1:20" x14ac:dyDescent="0.2">
      <c r="A409" s="4"/>
      <c r="B409" s="4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</row>
    <row r="410" spans="1:20" x14ac:dyDescent="0.2">
      <c r="A410" s="4"/>
      <c r="B410" s="4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</row>
    <row r="411" spans="1:20" x14ac:dyDescent="0.2">
      <c r="A411" s="4"/>
      <c r="B411" s="4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</row>
    <row r="412" spans="1:20" x14ac:dyDescent="0.2">
      <c r="A412" s="4"/>
      <c r="B412" s="4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</row>
    <row r="413" spans="1:20" x14ac:dyDescent="0.2">
      <c r="A413" s="4"/>
      <c r="B413" s="4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</row>
    <row r="414" spans="1:20" x14ac:dyDescent="0.2">
      <c r="A414" s="4"/>
      <c r="B414" s="4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</row>
    <row r="415" spans="1:20" x14ac:dyDescent="0.2">
      <c r="A415" s="4"/>
      <c r="B415" s="4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</row>
    <row r="416" spans="1:20" x14ac:dyDescent="0.2">
      <c r="A416" s="4"/>
      <c r="B416" s="4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</row>
    <row r="417" spans="1:20" x14ac:dyDescent="0.2">
      <c r="A417" s="4"/>
      <c r="B417" s="4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</row>
    <row r="418" spans="1:20" x14ac:dyDescent="0.2">
      <c r="A418" s="4"/>
      <c r="B418" s="4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</row>
    <row r="419" spans="1:20" x14ac:dyDescent="0.2">
      <c r="A419" s="4"/>
      <c r="B419" s="4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</row>
    <row r="420" spans="1:20" x14ac:dyDescent="0.2">
      <c r="A420" s="4"/>
      <c r="B420" s="4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</row>
    <row r="421" spans="1:20" x14ac:dyDescent="0.2">
      <c r="A421" s="4"/>
      <c r="B421" s="4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</row>
    <row r="422" spans="1:20" x14ac:dyDescent="0.2">
      <c r="A422" s="4"/>
      <c r="B422" s="4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</row>
    <row r="423" spans="1:20" x14ac:dyDescent="0.2">
      <c r="A423" s="4"/>
      <c r="B423" s="4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</row>
    <row r="424" spans="1:20" x14ac:dyDescent="0.2">
      <c r="A424" s="4"/>
      <c r="B424" s="4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</row>
    <row r="425" spans="1:20" x14ac:dyDescent="0.2">
      <c r="A425" s="4"/>
      <c r="B425" s="4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</row>
    <row r="426" spans="1:20" x14ac:dyDescent="0.2">
      <c r="A426" s="4"/>
      <c r="B426" s="4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</row>
    <row r="427" spans="1:20" x14ac:dyDescent="0.2">
      <c r="A427" s="4"/>
      <c r="B427" s="4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</row>
    <row r="428" spans="1:20" x14ac:dyDescent="0.2">
      <c r="A428" s="4"/>
      <c r="B428" s="4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</row>
    <row r="429" spans="1:20" x14ac:dyDescent="0.2">
      <c r="A429" s="4"/>
      <c r="B429" s="4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</row>
    <row r="430" spans="1:20" x14ac:dyDescent="0.2">
      <c r="A430" s="4"/>
      <c r="B430" s="4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</row>
    <row r="431" spans="1:20" x14ac:dyDescent="0.2">
      <c r="A431" s="4"/>
      <c r="B431" s="4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</row>
    <row r="432" spans="1:20" x14ac:dyDescent="0.2">
      <c r="A432" s="4"/>
      <c r="B432" s="4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</row>
    <row r="433" spans="1:20" x14ac:dyDescent="0.2">
      <c r="A433" s="4"/>
      <c r="B433" s="4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</row>
    <row r="434" spans="1:20" x14ac:dyDescent="0.2">
      <c r="A434" s="4"/>
      <c r="B434" s="4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</row>
    <row r="435" spans="1:20" x14ac:dyDescent="0.2">
      <c r="A435" s="4"/>
      <c r="B435" s="4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</row>
    <row r="436" spans="1:20" x14ac:dyDescent="0.2">
      <c r="A436" s="4"/>
      <c r="B436" s="4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</row>
    <row r="437" spans="1:20" x14ac:dyDescent="0.2">
      <c r="A437" s="4"/>
      <c r="B437" s="4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</row>
    <row r="438" spans="1:20" x14ac:dyDescent="0.2">
      <c r="A438" s="4"/>
      <c r="B438" s="4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</row>
    <row r="439" spans="1:20" x14ac:dyDescent="0.2">
      <c r="A439" s="4"/>
      <c r="B439" s="4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</row>
    <row r="440" spans="1:20" x14ac:dyDescent="0.2">
      <c r="A440" s="4"/>
      <c r="B440" s="4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</row>
    <row r="441" spans="1:20" x14ac:dyDescent="0.2">
      <c r="A441" s="4"/>
      <c r="B441" s="4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</row>
    <row r="442" spans="1:20" x14ac:dyDescent="0.2">
      <c r="A442" s="4"/>
      <c r="B442" s="4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</row>
    <row r="443" spans="1:20" x14ac:dyDescent="0.2">
      <c r="A443" s="4"/>
      <c r="B443" s="4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</row>
    <row r="444" spans="1:20" x14ac:dyDescent="0.2">
      <c r="A444" s="4"/>
      <c r="B444" s="4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</row>
    <row r="445" spans="1:20" x14ac:dyDescent="0.2">
      <c r="A445" s="4"/>
      <c r="B445" s="4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</row>
    <row r="446" spans="1:20" x14ac:dyDescent="0.2">
      <c r="A446" s="4"/>
      <c r="B446" s="4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</row>
    <row r="447" spans="1:20" x14ac:dyDescent="0.2">
      <c r="A447" s="4"/>
      <c r="B447" s="4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</row>
    <row r="448" spans="1:20" x14ac:dyDescent="0.2">
      <c r="A448" s="4"/>
      <c r="B448" s="4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</row>
    <row r="449" spans="1:20" x14ac:dyDescent="0.2">
      <c r="A449" s="4"/>
      <c r="B449" s="4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</row>
    <row r="450" spans="1:20" x14ac:dyDescent="0.2">
      <c r="A450" s="4"/>
      <c r="B450" s="4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</row>
    <row r="451" spans="1:20" x14ac:dyDescent="0.2">
      <c r="A451" s="4"/>
      <c r="B451" s="4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</row>
    <row r="452" spans="1:20" x14ac:dyDescent="0.2">
      <c r="A452" s="4"/>
      <c r="B452" s="4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</row>
    <row r="453" spans="1:20" x14ac:dyDescent="0.2">
      <c r="A453" s="4"/>
      <c r="B453" s="4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</row>
    <row r="454" spans="1:20" x14ac:dyDescent="0.2">
      <c r="A454" s="4"/>
      <c r="B454" s="4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</row>
    <row r="455" spans="1:20" x14ac:dyDescent="0.2">
      <c r="A455" s="4"/>
      <c r="B455" s="4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</row>
    <row r="456" spans="1:20" x14ac:dyDescent="0.2">
      <c r="A456" s="4"/>
      <c r="B456" s="4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</row>
    <row r="457" spans="1:20" x14ac:dyDescent="0.2">
      <c r="A457" s="4"/>
      <c r="B457" s="4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</row>
    <row r="458" spans="1:20" x14ac:dyDescent="0.2">
      <c r="A458" s="4"/>
      <c r="B458" s="4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</row>
    <row r="459" spans="1:20" x14ac:dyDescent="0.2">
      <c r="A459" s="4"/>
      <c r="B459" s="4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</row>
    <row r="460" spans="1:20" x14ac:dyDescent="0.2">
      <c r="A460" s="4"/>
      <c r="B460" s="4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</row>
    <row r="461" spans="1:20" x14ac:dyDescent="0.2">
      <c r="A461" s="4"/>
      <c r="B461" s="4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</row>
    <row r="462" spans="1:20" x14ac:dyDescent="0.2">
      <c r="A462" s="4"/>
      <c r="B462" s="4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</row>
    <row r="463" spans="1:20" x14ac:dyDescent="0.2">
      <c r="A463" s="4"/>
      <c r="B463" s="4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</row>
    <row r="464" spans="1:20" x14ac:dyDescent="0.2">
      <c r="A464" s="4"/>
      <c r="B464" s="4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</row>
    <row r="465" spans="1:20" x14ac:dyDescent="0.2">
      <c r="A465" s="4"/>
      <c r="B465" s="4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</row>
    <row r="466" spans="1:20" x14ac:dyDescent="0.2">
      <c r="A466" s="4"/>
      <c r="B466" s="4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</row>
    <row r="467" spans="1:20" x14ac:dyDescent="0.2">
      <c r="A467" s="4"/>
      <c r="B467" s="4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</row>
    <row r="468" spans="1:20" x14ac:dyDescent="0.2">
      <c r="A468" s="4"/>
      <c r="B468" s="4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</row>
    <row r="469" spans="1:20" x14ac:dyDescent="0.2">
      <c r="A469" s="4"/>
      <c r="B469" s="4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</row>
    <row r="470" spans="1:20" x14ac:dyDescent="0.2">
      <c r="A470" s="4"/>
      <c r="B470" s="4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</row>
    <row r="471" spans="1:20" x14ac:dyDescent="0.2">
      <c r="A471" s="4"/>
      <c r="B471" s="4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</row>
    <row r="472" spans="1:20" x14ac:dyDescent="0.2">
      <c r="A472" s="4"/>
      <c r="B472" s="4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</row>
    <row r="473" spans="1:20" x14ac:dyDescent="0.2">
      <c r="A473" s="4"/>
      <c r="B473" s="4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</row>
    <row r="474" spans="1:20" x14ac:dyDescent="0.2">
      <c r="A474" s="4"/>
      <c r="B474" s="4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</row>
    <row r="475" spans="1:20" x14ac:dyDescent="0.2">
      <c r="A475" s="4"/>
      <c r="B475" s="4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</row>
    <row r="476" spans="1:20" x14ac:dyDescent="0.2">
      <c r="A476" s="4"/>
      <c r="B476" s="4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</row>
    <row r="477" spans="1:20" x14ac:dyDescent="0.2">
      <c r="A477" s="4"/>
      <c r="B477" s="4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</row>
    <row r="478" spans="1:20" x14ac:dyDescent="0.2">
      <c r="A478" s="4"/>
      <c r="B478" s="4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</row>
    <row r="479" spans="1:20" x14ac:dyDescent="0.2">
      <c r="A479" s="4"/>
      <c r="B479" s="4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</row>
    <row r="480" spans="1:20" x14ac:dyDescent="0.2">
      <c r="A480" s="4"/>
      <c r="B480" s="4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</row>
    <row r="481" spans="1:20" x14ac:dyDescent="0.2">
      <c r="A481" s="4"/>
      <c r="B481" s="4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</row>
    <row r="482" spans="1:20" x14ac:dyDescent="0.2">
      <c r="A482" s="4"/>
      <c r="B482" s="4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</row>
    <row r="483" spans="1:20" x14ac:dyDescent="0.2">
      <c r="A483" s="4"/>
      <c r="B483" s="4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</row>
    <row r="484" spans="1:20" x14ac:dyDescent="0.2">
      <c r="A484" s="4"/>
      <c r="B484" s="4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</row>
    <row r="485" spans="1:20" x14ac:dyDescent="0.2">
      <c r="A485" s="4"/>
      <c r="B485" s="4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</row>
    <row r="486" spans="1:20" x14ac:dyDescent="0.2">
      <c r="A486" s="4"/>
      <c r="B486" s="4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</row>
    <row r="487" spans="1:20" x14ac:dyDescent="0.2">
      <c r="A487" s="4"/>
      <c r="B487" s="4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</row>
    <row r="488" spans="1:20" x14ac:dyDescent="0.2">
      <c r="A488" s="4"/>
      <c r="B488" s="4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</row>
    <row r="489" spans="1:20" x14ac:dyDescent="0.2">
      <c r="A489" s="4"/>
      <c r="B489" s="4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</row>
    <row r="490" spans="1:20" x14ac:dyDescent="0.2">
      <c r="A490" s="4"/>
      <c r="B490" s="4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</row>
    <row r="491" spans="1:20" x14ac:dyDescent="0.2">
      <c r="A491" s="4"/>
      <c r="B491" s="4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</row>
    <row r="492" spans="1:20" x14ac:dyDescent="0.2">
      <c r="A492" s="4"/>
      <c r="B492" s="4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</row>
    <row r="493" spans="1:20" x14ac:dyDescent="0.2">
      <c r="A493" s="4"/>
      <c r="B493" s="4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</row>
    <row r="494" spans="1:20" x14ac:dyDescent="0.2">
      <c r="A494" s="4"/>
      <c r="B494" s="4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</row>
    <row r="495" spans="1:20" x14ac:dyDescent="0.2">
      <c r="A495" s="4"/>
      <c r="B495" s="4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</row>
    <row r="496" spans="1:20" x14ac:dyDescent="0.2">
      <c r="A496" s="4"/>
      <c r="B496" s="4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</row>
    <row r="497" spans="1:20" x14ac:dyDescent="0.2">
      <c r="A497" s="4"/>
      <c r="B497" s="4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</row>
    <row r="498" spans="1:20" x14ac:dyDescent="0.2">
      <c r="A498" s="4"/>
      <c r="B498" s="4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</row>
    <row r="499" spans="1:20" x14ac:dyDescent="0.2">
      <c r="A499" s="4"/>
      <c r="B499" s="4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</row>
    <row r="500" spans="1:20" x14ac:dyDescent="0.2">
      <c r="A500" s="4"/>
      <c r="B500" s="4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</row>
    <row r="501" spans="1:20" x14ac:dyDescent="0.2">
      <c r="A501" s="4"/>
      <c r="B501" s="4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</row>
    <row r="502" spans="1:20" x14ac:dyDescent="0.2">
      <c r="A502" s="4"/>
      <c r="B502" s="4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</row>
    <row r="503" spans="1:20" x14ac:dyDescent="0.2">
      <c r="A503" s="4"/>
      <c r="B503" s="4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</row>
    <row r="504" spans="1:20" x14ac:dyDescent="0.2">
      <c r="A504" s="4"/>
      <c r="B504" s="4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</row>
    <row r="505" spans="1:20" x14ac:dyDescent="0.2">
      <c r="A505" s="4"/>
      <c r="B505" s="4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</row>
    <row r="506" spans="1:20" x14ac:dyDescent="0.2">
      <c r="A506" s="4"/>
      <c r="B506" s="4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</row>
    <row r="507" spans="1:20" x14ac:dyDescent="0.2">
      <c r="A507" s="4"/>
      <c r="B507" s="4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</row>
    <row r="508" spans="1:20" x14ac:dyDescent="0.2">
      <c r="A508" s="4"/>
      <c r="B508" s="4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</row>
    <row r="509" spans="1:20" x14ac:dyDescent="0.2">
      <c r="A509" s="4"/>
      <c r="B509" s="4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</row>
    <row r="510" spans="1:20" x14ac:dyDescent="0.2">
      <c r="A510" s="4"/>
      <c r="B510" s="4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</row>
    <row r="511" spans="1:20" x14ac:dyDescent="0.2">
      <c r="A511" s="4"/>
      <c r="B511" s="4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</row>
    <row r="512" spans="1:20" x14ac:dyDescent="0.2">
      <c r="A512" s="4"/>
      <c r="B512" s="4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</row>
    <row r="513" spans="1:20" x14ac:dyDescent="0.2">
      <c r="A513" s="4"/>
      <c r="B513" s="4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</row>
    <row r="514" spans="1:20" x14ac:dyDescent="0.2">
      <c r="A514" s="4"/>
      <c r="B514" s="4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</row>
    <row r="515" spans="1:20" x14ac:dyDescent="0.2">
      <c r="A515" s="4"/>
      <c r="B515" s="4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</row>
    <row r="516" spans="1:20" x14ac:dyDescent="0.2">
      <c r="A516" s="4"/>
      <c r="B516" s="4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</row>
    <row r="517" spans="1:20" x14ac:dyDescent="0.2">
      <c r="A517" s="4"/>
      <c r="B517" s="4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</row>
    <row r="518" spans="1:20" x14ac:dyDescent="0.2">
      <c r="A518" s="4"/>
      <c r="B518" s="4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</row>
    <row r="519" spans="1:20" x14ac:dyDescent="0.2">
      <c r="A519" s="4"/>
      <c r="B519" s="4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</row>
    <row r="520" spans="1:20" x14ac:dyDescent="0.2">
      <c r="A520" s="4"/>
      <c r="B520" s="4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</row>
    <row r="521" spans="1:20" x14ac:dyDescent="0.2">
      <c r="A521" s="4"/>
      <c r="B521" s="4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</row>
    <row r="522" spans="1:20" x14ac:dyDescent="0.2">
      <c r="A522" s="4"/>
      <c r="B522" s="4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</row>
    <row r="523" spans="1:20" x14ac:dyDescent="0.2">
      <c r="A523" s="4"/>
      <c r="B523" s="4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</row>
    <row r="524" spans="1:20" x14ac:dyDescent="0.2">
      <c r="A524" s="4"/>
      <c r="B524" s="4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</row>
    <row r="525" spans="1:20" x14ac:dyDescent="0.2">
      <c r="A525" s="4"/>
      <c r="B525" s="4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</row>
    <row r="526" spans="1:20" x14ac:dyDescent="0.2">
      <c r="A526" s="4"/>
      <c r="B526" s="4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</row>
    <row r="527" spans="1:20" x14ac:dyDescent="0.2">
      <c r="A527" s="4"/>
      <c r="B527" s="4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</row>
    <row r="528" spans="1:20" x14ac:dyDescent="0.2">
      <c r="A528" s="4"/>
      <c r="B528" s="4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</row>
    <row r="529" spans="1:20" x14ac:dyDescent="0.2">
      <c r="A529" s="4"/>
      <c r="B529" s="4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</row>
    <row r="530" spans="1:20" x14ac:dyDescent="0.2">
      <c r="A530" s="4"/>
      <c r="B530" s="4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</row>
    <row r="531" spans="1:20" x14ac:dyDescent="0.2">
      <c r="A531" s="4"/>
      <c r="B531" s="4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</row>
    <row r="532" spans="1:20" x14ac:dyDescent="0.2">
      <c r="A532" s="4"/>
      <c r="B532" s="4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</row>
    <row r="533" spans="1:20" x14ac:dyDescent="0.2">
      <c r="A533" s="4"/>
      <c r="B533" s="4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</row>
    <row r="534" spans="1:20" x14ac:dyDescent="0.2">
      <c r="A534" s="4"/>
      <c r="B534" s="4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</row>
    <row r="535" spans="1:20" x14ac:dyDescent="0.2">
      <c r="A535" s="4"/>
      <c r="B535" s="4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</row>
    <row r="536" spans="1:20" x14ac:dyDescent="0.2">
      <c r="A536" s="4"/>
      <c r="B536" s="4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</row>
    <row r="537" spans="1:20" x14ac:dyDescent="0.2">
      <c r="A537" s="4"/>
      <c r="B537" s="4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</row>
    <row r="538" spans="1:20" x14ac:dyDescent="0.2">
      <c r="A538" s="4"/>
      <c r="B538" s="4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</row>
    <row r="539" spans="1:20" x14ac:dyDescent="0.2">
      <c r="A539" s="4"/>
      <c r="B539" s="4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</row>
    <row r="540" spans="1:20" x14ac:dyDescent="0.2">
      <c r="A540" s="4"/>
      <c r="B540" s="4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</row>
    <row r="541" spans="1:20" x14ac:dyDescent="0.2">
      <c r="A541" s="4"/>
      <c r="B541" s="4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</row>
    <row r="542" spans="1:20" x14ac:dyDescent="0.2">
      <c r="A542" s="4"/>
      <c r="B542" s="4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</row>
    <row r="543" spans="1:20" x14ac:dyDescent="0.2">
      <c r="A543" s="4"/>
      <c r="B543" s="4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</row>
    <row r="544" spans="1:20" x14ac:dyDescent="0.2">
      <c r="A544" s="4"/>
      <c r="B544" s="4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</row>
    <row r="545" spans="1:20" x14ac:dyDescent="0.2">
      <c r="A545" s="4"/>
      <c r="B545" s="4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</row>
    <row r="546" spans="1:20" x14ac:dyDescent="0.2">
      <c r="A546" s="4"/>
      <c r="B546" s="4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</row>
    <row r="547" spans="1:20" x14ac:dyDescent="0.2">
      <c r="A547" s="4"/>
      <c r="B547" s="4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</row>
    <row r="548" spans="1:20" x14ac:dyDescent="0.2">
      <c r="A548" s="4"/>
      <c r="B548" s="4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</row>
    <row r="549" spans="1:20" x14ac:dyDescent="0.2">
      <c r="A549" s="4"/>
      <c r="B549" s="4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</row>
    <row r="550" spans="1:20" x14ac:dyDescent="0.2">
      <c r="A550" s="4"/>
      <c r="B550" s="4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</row>
    <row r="551" spans="1:20" x14ac:dyDescent="0.2">
      <c r="A551" s="4"/>
      <c r="B551" s="4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</row>
    <row r="552" spans="1:20" x14ac:dyDescent="0.2">
      <c r="A552" s="4"/>
      <c r="B552" s="4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</row>
    <row r="553" spans="1:20" x14ac:dyDescent="0.2">
      <c r="A553" s="4"/>
      <c r="B553" s="4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</row>
    <row r="554" spans="1:20" x14ac:dyDescent="0.2">
      <c r="A554" s="4"/>
      <c r="B554" s="4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</row>
    <row r="555" spans="1:20" x14ac:dyDescent="0.2">
      <c r="A555" s="4"/>
      <c r="B555" s="4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</row>
    <row r="556" spans="1:20" x14ac:dyDescent="0.2">
      <c r="A556" s="4"/>
      <c r="B556" s="4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</row>
    <row r="557" spans="1:20" x14ac:dyDescent="0.2">
      <c r="A557" s="4"/>
      <c r="B557" s="4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</row>
    <row r="558" spans="1:20" x14ac:dyDescent="0.2">
      <c r="A558" s="4"/>
      <c r="B558" s="4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</row>
    <row r="559" spans="1:20" x14ac:dyDescent="0.2">
      <c r="A559" s="4"/>
      <c r="B559" s="4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</row>
    <row r="560" spans="1:20" x14ac:dyDescent="0.2">
      <c r="A560" s="4"/>
      <c r="B560" s="4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</row>
    <row r="561" spans="1:20" x14ac:dyDescent="0.2">
      <c r="A561" s="4"/>
      <c r="B561" s="4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</row>
    <row r="562" spans="1:20" x14ac:dyDescent="0.2">
      <c r="A562" s="4"/>
      <c r="B562" s="4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</row>
    <row r="563" spans="1:20" x14ac:dyDescent="0.2">
      <c r="A563" s="4"/>
      <c r="B563" s="4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</row>
    <row r="564" spans="1:20" x14ac:dyDescent="0.2">
      <c r="A564" s="4"/>
      <c r="B564" s="4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</row>
    <row r="565" spans="1:20" x14ac:dyDescent="0.2">
      <c r="A565" s="4"/>
      <c r="B565" s="4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</row>
    <row r="566" spans="1:20" x14ac:dyDescent="0.2">
      <c r="A566" s="4"/>
      <c r="B566" s="4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</row>
    <row r="567" spans="1:20" x14ac:dyDescent="0.2">
      <c r="A567" s="4"/>
      <c r="B567" s="4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</row>
    <row r="568" spans="1:20" x14ac:dyDescent="0.2">
      <c r="A568" s="4"/>
      <c r="B568" s="4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</row>
    <row r="569" spans="1:20" x14ac:dyDescent="0.2">
      <c r="A569" s="4"/>
      <c r="B569" s="4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</row>
    <row r="570" spans="1:20" x14ac:dyDescent="0.2">
      <c r="A570" s="4"/>
      <c r="B570" s="4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</row>
    <row r="571" spans="1:20" x14ac:dyDescent="0.2">
      <c r="A571" s="4"/>
      <c r="B571" s="4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</row>
    <row r="572" spans="1:20" x14ac:dyDescent="0.2">
      <c r="A572" s="4"/>
      <c r="B572" s="4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</row>
    <row r="573" spans="1:20" x14ac:dyDescent="0.2">
      <c r="A573" s="4"/>
      <c r="B573" s="4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</row>
    <row r="574" spans="1:20" x14ac:dyDescent="0.2">
      <c r="A574" s="4"/>
      <c r="B574" s="4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</row>
    <row r="575" spans="1:20" x14ac:dyDescent="0.2">
      <c r="A575" s="4"/>
      <c r="B575" s="4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</row>
    <row r="576" spans="1:20" x14ac:dyDescent="0.2">
      <c r="A576" s="4"/>
      <c r="B576" s="4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</row>
    <row r="577" spans="1:20" x14ac:dyDescent="0.2">
      <c r="A577" s="4"/>
      <c r="B577" s="4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</row>
    <row r="578" spans="1:20" x14ac:dyDescent="0.2">
      <c r="A578" s="4"/>
      <c r="B578" s="4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</row>
    <row r="579" spans="1:20" x14ac:dyDescent="0.2">
      <c r="A579" s="4"/>
      <c r="B579" s="4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</row>
    <row r="580" spans="1:20" x14ac:dyDescent="0.2">
      <c r="A580" s="4"/>
      <c r="B580" s="4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</row>
    <row r="581" spans="1:20" x14ac:dyDescent="0.2">
      <c r="A581" s="4"/>
      <c r="B581" s="4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</row>
    <row r="582" spans="1:20" x14ac:dyDescent="0.2">
      <c r="A582" s="4"/>
      <c r="B582" s="4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</row>
    <row r="583" spans="1:20" x14ac:dyDescent="0.2">
      <c r="A583" s="4"/>
      <c r="B583" s="4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</row>
    <row r="584" spans="1:20" x14ac:dyDescent="0.2">
      <c r="A584" s="4"/>
      <c r="B584" s="4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</row>
    <row r="585" spans="1:20" x14ac:dyDescent="0.2">
      <c r="A585" s="4"/>
      <c r="B585" s="4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</row>
    <row r="586" spans="1:20" x14ac:dyDescent="0.2">
      <c r="A586" s="4"/>
      <c r="B586" s="4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</row>
    <row r="587" spans="1:20" x14ac:dyDescent="0.2">
      <c r="A587" s="4"/>
      <c r="B587" s="4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</row>
    <row r="588" spans="1:20" x14ac:dyDescent="0.2">
      <c r="A588" s="4"/>
      <c r="B588" s="4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</row>
    <row r="589" spans="1:20" x14ac:dyDescent="0.2">
      <c r="A589" s="4"/>
      <c r="B589" s="4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</row>
    <row r="590" spans="1:20" x14ac:dyDescent="0.2">
      <c r="A590" s="4"/>
      <c r="B590" s="4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</row>
    <row r="591" spans="1:20" x14ac:dyDescent="0.2">
      <c r="A591" s="4"/>
      <c r="B591" s="4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</row>
    <row r="592" spans="1:20" x14ac:dyDescent="0.2">
      <c r="A592" s="4"/>
      <c r="B592" s="4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</row>
    <row r="593" spans="1:20" x14ac:dyDescent="0.2">
      <c r="A593" s="4"/>
      <c r="B593" s="4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</row>
    <row r="594" spans="1:20" x14ac:dyDescent="0.2">
      <c r="A594" s="4"/>
      <c r="B594" s="4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</row>
    <row r="595" spans="1:20" x14ac:dyDescent="0.2">
      <c r="A595" s="4"/>
      <c r="B595" s="4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</row>
    <row r="596" spans="1:20" x14ac:dyDescent="0.2">
      <c r="A596" s="4"/>
      <c r="B596" s="4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</row>
    <row r="597" spans="1:20" x14ac:dyDescent="0.2">
      <c r="A597" s="4"/>
      <c r="B597" s="4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</row>
    <row r="598" spans="1:20" x14ac:dyDescent="0.2">
      <c r="A598" s="4"/>
      <c r="B598" s="4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</row>
    <row r="599" spans="1:20" x14ac:dyDescent="0.2">
      <c r="A599" s="4"/>
      <c r="B599" s="4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</row>
    <row r="600" spans="1:20" x14ac:dyDescent="0.2">
      <c r="A600" s="4"/>
      <c r="B600" s="4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</row>
    <row r="601" spans="1:20" x14ac:dyDescent="0.2">
      <c r="A601" s="4"/>
      <c r="B601" s="4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</row>
    <row r="602" spans="1:20" x14ac:dyDescent="0.2">
      <c r="A602" s="4"/>
      <c r="B602" s="4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</row>
    <row r="603" spans="1:20" x14ac:dyDescent="0.2">
      <c r="A603" s="4"/>
      <c r="B603" s="4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</row>
    <row r="604" spans="1:20" x14ac:dyDescent="0.2">
      <c r="A604" s="4"/>
      <c r="B604" s="4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</row>
    <row r="605" spans="1:20" x14ac:dyDescent="0.2">
      <c r="A605" s="4"/>
      <c r="B605" s="4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</row>
    <row r="606" spans="1:20" x14ac:dyDescent="0.2">
      <c r="A606" s="4"/>
      <c r="B606" s="4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</row>
    <row r="607" spans="1:20" x14ac:dyDescent="0.2">
      <c r="A607" s="4"/>
      <c r="B607" s="4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</row>
    <row r="608" spans="1:20" x14ac:dyDescent="0.2">
      <c r="A608" s="4"/>
      <c r="B608" s="4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</row>
    <row r="609" spans="1:20" x14ac:dyDescent="0.2">
      <c r="A609" s="4"/>
      <c r="B609" s="4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</row>
    <row r="610" spans="1:20" x14ac:dyDescent="0.2">
      <c r="A610" s="4"/>
      <c r="B610" s="4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</row>
    <row r="611" spans="1:20" x14ac:dyDescent="0.2">
      <c r="A611" s="4"/>
      <c r="B611" s="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</row>
    <row r="612" spans="1:20" x14ac:dyDescent="0.2">
      <c r="A612" s="4"/>
      <c r="B612" s="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</row>
    <row r="613" spans="1:20" x14ac:dyDescent="0.2">
      <c r="A613" s="4"/>
      <c r="B613" s="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</row>
    <row r="614" spans="1:20" x14ac:dyDescent="0.2">
      <c r="A614" s="4"/>
      <c r="B614" s="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</row>
    <row r="615" spans="1:20" x14ac:dyDescent="0.2">
      <c r="A615" s="4"/>
      <c r="B615" s="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</row>
    <row r="616" spans="1:20" x14ac:dyDescent="0.2">
      <c r="A616" s="4"/>
      <c r="B616" s="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</row>
    <row r="617" spans="1:20" x14ac:dyDescent="0.2">
      <c r="A617" s="4"/>
      <c r="B617" s="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</row>
    <row r="618" spans="1:20" x14ac:dyDescent="0.2">
      <c r="A618" s="4"/>
      <c r="B618" s="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</row>
    <row r="619" spans="1:20" x14ac:dyDescent="0.2">
      <c r="A619" s="4"/>
      <c r="B619" s="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</row>
    <row r="620" spans="1:20" x14ac:dyDescent="0.2">
      <c r="A620" s="4"/>
      <c r="B620" s="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</row>
    <row r="621" spans="1:20" x14ac:dyDescent="0.2">
      <c r="A621" s="4"/>
      <c r="B621" s="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</row>
    <row r="622" spans="1:20" x14ac:dyDescent="0.2">
      <c r="A622" s="4"/>
      <c r="B622" s="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</row>
    <row r="623" spans="1:20" x14ac:dyDescent="0.2">
      <c r="A623" s="4"/>
      <c r="B623" s="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</row>
    <row r="624" spans="1:20" x14ac:dyDescent="0.2">
      <c r="A624" s="4"/>
      <c r="B624" s="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</row>
    <row r="625" spans="1:20" x14ac:dyDescent="0.2">
      <c r="A625" s="4"/>
      <c r="B625" s="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</row>
    <row r="626" spans="1:20" x14ac:dyDescent="0.2">
      <c r="A626" s="4"/>
      <c r="B626" s="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</row>
    <row r="627" spans="1:20" x14ac:dyDescent="0.2">
      <c r="A627" s="4"/>
      <c r="B627" s="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</row>
    <row r="628" spans="1:20" x14ac:dyDescent="0.2">
      <c r="A628" s="4"/>
      <c r="B628" s="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</row>
    <row r="629" spans="1:20" x14ac:dyDescent="0.2">
      <c r="A629" s="4"/>
      <c r="B629" s="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</row>
    <row r="630" spans="1:20" x14ac:dyDescent="0.2">
      <c r="A630" s="4"/>
      <c r="B630" s="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</row>
    <row r="631" spans="1:20" x14ac:dyDescent="0.2">
      <c r="A631" s="4"/>
      <c r="B631" s="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</row>
    <row r="632" spans="1:20" x14ac:dyDescent="0.2">
      <c r="A632" s="4"/>
      <c r="B632" s="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</row>
    <row r="633" spans="1:20" x14ac:dyDescent="0.2">
      <c r="A633" s="4"/>
      <c r="B633" s="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</row>
    <row r="634" spans="1:20" x14ac:dyDescent="0.2">
      <c r="A634" s="4"/>
      <c r="B634" s="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</row>
    <row r="635" spans="1:20" x14ac:dyDescent="0.2">
      <c r="A635" s="4"/>
      <c r="B635" s="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</row>
    <row r="636" spans="1:20" x14ac:dyDescent="0.2">
      <c r="A636" s="4"/>
      <c r="B636" s="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</row>
    <row r="637" spans="1:20" x14ac:dyDescent="0.2">
      <c r="A637" s="4"/>
      <c r="B637" s="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</row>
    <row r="638" spans="1:20" x14ac:dyDescent="0.2">
      <c r="A638" s="4"/>
      <c r="B638" s="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</row>
    <row r="639" spans="1:20" x14ac:dyDescent="0.2">
      <c r="A639" s="4"/>
      <c r="B639" s="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</row>
    <row r="640" spans="1:20" x14ac:dyDescent="0.2">
      <c r="A640" s="4"/>
      <c r="B640" s="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</row>
    <row r="641" spans="1:20" x14ac:dyDescent="0.2">
      <c r="A641" s="4"/>
      <c r="B641" s="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</row>
    <row r="642" spans="1:20" x14ac:dyDescent="0.2">
      <c r="A642" s="4"/>
      <c r="B642" s="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</row>
    <row r="643" spans="1:20" x14ac:dyDescent="0.2">
      <c r="A643" s="4"/>
      <c r="B643" s="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</row>
    <row r="644" spans="1:20" x14ac:dyDescent="0.2">
      <c r="A644" s="4"/>
      <c r="B644" s="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</row>
    <row r="645" spans="1:20" x14ac:dyDescent="0.2">
      <c r="A645" s="4"/>
      <c r="B645" s="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</row>
    <row r="646" spans="1:20" x14ac:dyDescent="0.2">
      <c r="A646" s="4"/>
      <c r="B646" s="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</row>
    <row r="647" spans="1:20" x14ac:dyDescent="0.2">
      <c r="A647" s="4"/>
      <c r="B647" s="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</row>
    <row r="648" spans="1:20" x14ac:dyDescent="0.2">
      <c r="A648" s="4"/>
      <c r="B648" s="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</row>
    <row r="649" spans="1:20" x14ac:dyDescent="0.2">
      <c r="A649" s="4"/>
      <c r="B649" s="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</row>
    <row r="650" spans="1:20" x14ac:dyDescent="0.2">
      <c r="A650" s="4"/>
      <c r="B650" s="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</row>
    <row r="651" spans="1:20" x14ac:dyDescent="0.2">
      <c r="A651" s="4"/>
      <c r="B651" s="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</row>
    <row r="652" spans="1:20" x14ac:dyDescent="0.2">
      <c r="A652" s="4"/>
      <c r="B652" s="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</row>
    <row r="653" spans="1:20" x14ac:dyDescent="0.2">
      <c r="A653" s="4"/>
      <c r="B653" s="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</row>
    <row r="654" spans="1:20" x14ac:dyDescent="0.2">
      <c r="A654" s="4"/>
      <c r="B654" s="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</row>
    <row r="655" spans="1:20" x14ac:dyDescent="0.2">
      <c r="A655" s="4"/>
      <c r="B655" s="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</row>
    <row r="656" spans="1:20" x14ac:dyDescent="0.2">
      <c r="A656" s="4"/>
      <c r="B656" s="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</row>
    <row r="657" spans="1:20" x14ac:dyDescent="0.2">
      <c r="A657" s="4"/>
      <c r="B657" s="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</row>
    <row r="658" spans="1:20" x14ac:dyDescent="0.2">
      <c r="A658" s="4"/>
      <c r="B658" s="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</row>
    <row r="659" spans="1:20" x14ac:dyDescent="0.2">
      <c r="A659" s="4"/>
      <c r="B659" s="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</row>
    <row r="660" spans="1:20" x14ac:dyDescent="0.2">
      <c r="A660" s="4"/>
      <c r="B660" s="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</row>
    <row r="661" spans="1:20" x14ac:dyDescent="0.2">
      <c r="A661" s="4"/>
      <c r="B661" s="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</row>
    <row r="662" spans="1:20" x14ac:dyDescent="0.2">
      <c r="A662" s="4"/>
      <c r="B662" s="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</row>
    <row r="663" spans="1:20" x14ac:dyDescent="0.2">
      <c r="A663" s="4"/>
      <c r="B663" s="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</row>
    <row r="664" spans="1:20" x14ac:dyDescent="0.2">
      <c r="A664" s="4"/>
      <c r="B664" s="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</row>
    <row r="665" spans="1:20" x14ac:dyDescent="0.2">
      <c r="A665" s="4"/>
      <c r="B665" s="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</row>
    <row r="666" spans="1:20" x14ac:dyDescent="0.2">
      <c r="A666" s="4"/>
      <c r="B666" s="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</row>
    <row r="667" spans="1:20" x14ac:dyDescent="0.2">
      <c r="A667" s="4"/>
      <c r="B667" s="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</row>
    <row r="668" spans="1:20" x14ac:dyDescent="0.2">
      <c r="A668" s="4"/>
      <c r="B668" s="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</row>
    <row r="669" spans="1:20" x14ac:dyDescent="0.2">
      <c r="A669" s="4"/>
      <c r="B669" s="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</row>
    <row r="670" spans="1:20" x14ac:dyDescent="0.2">
      <c r="A670" s="4"/>
      <c r="B670" s="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</row>
    <row r="671" spans="1:20" x14ac:dyDescent="0.2">
      <c r="A671" s="4"/>
      <c r="B671" s="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</row>
    <row r="672" spans="1:20" x14ac:dyDescent="0.2">
      <c r="A672" s="4"/>
      <c r="B672" s="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</row>
    <row r="673" spans="1:20" x14ac:dyDescent="0.2">
      <c r="A673" s="4"/>
      <c r="B673" s="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</row>
    <row r="674" spans="1:20" x14ac:dyDescent="0.2">
      <c r="A674" s="4"/>
      <c r="B674" s="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</row>
    <row r="675" spans="1:20" x14ac:dyDescent="0.2">
      <c r="A675" s="4"/>
      <c r="B675" s="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</row>
    <row r="676" spans="1:20" x14ac:dyDescent="0.2">
      <c r="A676" s="4"/>
      <c r="B676" s="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</row>
    <row r="677" spans="1:20" x14ac:dyDescent="0.2">
      <c r="A677" s="4"/>
      <c r="B677" s="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</row>
    <row r="678" spans="1:20" x14ac:dyDescent="0.2">
      <c r="A678" s="4"/>
      <c r="B678" s="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</row>
    <row r="679" spans="1:20" x14ac:dyDescent="0.2">
      <c r="A679" s="4"/>
      <c r="B679" s="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</row>
    <row r="680" spans="1:20" x14ac:dyDescent="0.2">
      <c r="A680" s="4"/>
      <c r="B680" s="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</row>
    <row r="681" spans="1:20" x14ac:dyDescent="0.2">
      <c r="A681" s="4"/>
      <c r="B681" s="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</row>
    <row r="682" spans="1:20" x14ac:dyDescent="0.2">
      <c r="A682" s="4"/>
      <c r="B682" s="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</row>
    <row r="683" spans="1:20" x14ac:dyDescent="0.2">
      <c r="A683" s="4"/>
      <c r="B683" s="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</row>
    <row r="684" spans="1:20" x14ac:dyDescent="0.2">
      <c r="A684" s="4"/>
      <c r="B684" s="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</row>
    <row r="685" spans="1:20" x14ac:dyDescent="0.2">
      <c r="A685" s="4"/>
      <c r="B685" s="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</row>
    <row r="686" spans="1:20" x14ac:dyDescent="0.2">
      <c r="A686" s="4"/>
      <c r="B686" s="4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</row>
    <row r="687" spans="1:20" x14ac:dyDescent="0.2">
      <c r="A687" s="4"/>
      <c r="B687" s="4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</row>
    <row r="688" spans="1:20" x14ac:dyDescent="0.2">
      <c r="A688" s="4"/>
      <c r="B688" s="4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</row>
    <row r="689" spans="1:20" x14ac:dyDescent="0.2">
      <c r="A689" s="4"/>
      <c r="B689" s="4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</row>
    <row r="690" spans="1:20" x14ac:dyDescent="0.2">
      <c r="A690" s="4"/>
      <c r="B690" s="4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</row>
    <row r="691" spans="1:20" x14ac:dyDescent="0.2">
      <c r="A691" s="4"/>
      <c r="B691" s="4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</row>
    <row r="692" spans="1:20" x14ac:dyDescent="0.2">
      <c r="A692" s="4"/>
      <c r="B692" s="4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</row>
    <row r="693" spans="1:20" x14ac:dyDescent="0.2">
      <c r="A693" s="4"/>
      <c r="B693" s="4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</row>
    <row r="694" spans="1:20" x14ac:dyDescent="0.2">
      <c r="A694" s="4"/>
      <c r="B694" s="4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</row>
    <row r="695" spans="1:20" x14ac:dyDescent="0.2">
      <c r="A695" s="4"/>
      <c r="B695" s="4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</row>
    <row r="696" spans="1:20" x14ac:dyDescent="0.2">
      <c r="A696" s="4"/>
      <c r="B696" s="4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</row>
    <row r="697" spans="1:20" x14ac:dyDescent="0.2">
      <c r="A697" s="4"/>
      <c r="B697" s="4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</row>
    <row r="698" spans="1:20" x14ac:dyDescent="0.2">
      <c r="A698" s="4"/>
      <c r="B698" s="4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</row>
    <row r="699" spans="1:20" x14ac:dyDescent="0.2">
      <c r="A699" s="4"/>
      <c r="B699" s="4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</row>
    <row r="700" spans="1:20" x14ac:dyDescent="0.2">
      <c r="A700" s="4"/>
      <c r="B700" s="4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</row>
    <row r="701" spans="1:20" x14ac:dyDescent="0.2">
      <c r="A701" s="4"/>
      <c r="B701" s="4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</row>
    <row r="702" spans="1:20" x14ac:dyDescent="0.2">
      <c r="A702" s="4"/>
      <c r="B702" s="4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</row>
    <row r="703" spans="1:20" x14ac:dyDescent="0.2">
      <c r="A703" s="4"/>
      <c r="B703" s="4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</row>
    <row r="704" spans="1:20" x14ac:dyDescent="0.2">
      <c r="A704" s="4"/>
      <c r="B704" s="4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</row>
    <row r="705" spans="1:20" x14ac:dyDescent="0.2">
      <c r="A705" s="4"/>
      <c r="B705" s="4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</row>
    <row r="706" spans="1:20" x14ac:dyDescent="0.2">
      <c r="A706" s="4"/>
      <c r="B706" s="4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</row>
    <row r="707" spans="1:20" x14ac:dyDescent="0.2">
      <c r="A707" s="4"/>
      <c r="B707" s="4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</row>
    <row r="708" spans="1:20" x14ac:dyDescent="0.2">
      <c r="A708" s="4"/>
      <c r="B708" s="4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</row>
    <row r="709" spans="1:20" x14ac:dyDescent="0.2">
      <c r="A709" s="4"/>
      <c r="B709" s="4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</row>
    <row r="710" spans="1:20" x14ac:dyDescent="0.2">
      <c r="A710" s="4"/>
      <c r="B710" s="4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</row>
    <row r="711" spans="1:20" x14ac:dyDescent="0.2">
      <c r="A711" s="4"/>
      <c r="B711" s="4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</row>
    <row r="712" spans="1:20" x14ac:dyDescent="0.2">
      <c r="A712" s="4"/>
      <c r="B712" s="4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</row>
    <row r="713" spans="1:20" x14ac:dyDescent="0.2">
      <c r="A713" s="4"/>
      <c r="B713" s="4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</row>
    <row r="714" spans="1:20" x14ac:dyDescent="0.2">
      <c r="A714" s="4"/>
      <c r="B714" s="4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</row>
    <row r="715" spans="1:20" x14ac:dyDescent="0.2">
      <c r="A715" s="4"/>
      <c r="B715" s="4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</row>
    <row r="716" spans="1:20" x14ac:dyDescent="0.2">
      <c r="A716" s="4"/>
      <c r="B716" s="4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</row>
    <row r="717" spans="1:20" x14ac:dyDescent="0.2">
      <c r="A717" s="4"/>
      <c r="B717" s="4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</row>
    <row r="718" spans="1:20" x14ac:dyDescent="0.2">
      <c r="A718" s="4"/>
      <c r="B718" s="4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</row>
    <row r="719" spans="1:20" x14ac:dyDescent="0.2">
      <c r="A719" s="4"/>
      <c r="B719" s="4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</row>
    <row r="720" spans="1:20" x14ac:dyDescent="0.2">
      <c r="A720" s="4"/>
      <c r="B720" s="4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</row>
    <row r="721" spans="1:20" x14ac:dyDescent="0.2">
      <c r="A721" s="4"/>
      <c r="B721" s="4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</row>
    <row r="722" spans="1:20" x14ac:dyDescent="0.2">
      <c r="A722" s="4"/>
      <c r="B722" s="4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</row>
    <row r="723" spans="1:20" x14ac:dyDescent="0.2">
      <c r="A723" s="4"/>
      <c r="B723" s="4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</row>
    <row r="724" spans="1:20" x14ac:dyDescent="0.2">
      <c r="A724" s="4"/>
      <c r="B724" s="4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</row>
    <row r="725" spans="1:20" x14ac:dyDescent="0.2">
      <c r="A725" s="4"/>
      <c r="B725" s="4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</row>
    <row r="726" spans="1:20" x14ac:dyDescent="0.2">
      <c r="A726" s="4"/>
      <c r="B726" s="4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</row>
    <row r="727" spans="1:20" x14ac:dyDescent="0.2">
      <c r="A727" s="4"/>
      <c r="B727" s="4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</row>
    <row r="728" spans="1:20" x14ac:dyDescent="0.2">
      <c r="A728" s="4"/>
      <c r="B728" s="4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</row>
    <row r="729" spans="1:20" x14ac:dyDescent="0.2">
      <c r="A729" s="4"/>
      <c r="B729" s="4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</row>
    <row r="730" spans="1:20" x14ac:dyDescent="0.2">
      <c r="A730" s="4"/>
      <c r="B730" s="4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</row>
    <row r="731" spans="1:20" x14ac:dyDescent="0.2">
      <c r="A731" s="4"/>
      <c r="B731" s="4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</row>
    <row r="732" spans="1:20" x14ac:dyDescent="0.2">
      <c r="A732" s="4"/>
      <c r="B732" s="4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</row>
    <row r="733" spans="1:20" x14ac:dyDescent="0.2">
      <c r="A733" s="4"/>
      <c r="B733" s="4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</row>
    <row r="734" spans="1:20" x14ac:dyDescent="0.2">
      <c r="A734" s="4"/>
      <c r="B734" s="4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</row>
    <row r="735" spans="1:20" x14ac:dyDescent="0.2">
      <c r="A735" s="4"/>
      <c r="B735" s="4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</row>
    <row r="736" spans="1:20" x14ac:dyDescent="0.2">
      <c r="A736" s="4"/>
      <c r="B736" s="4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</row>
    <row r="737" spans="1:20" x14ac:dyDescent="0.2">
      <c r="A737" s="4"/>
      <c r="B737" s="4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</row>
    <row r="738" spans="1:20" x14ac:dyDescent="0.2">
      <c r="A738" s="4"/>
      <c r="B738" s="4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</row>
    <row r="739" spans="1:20" x14ac:dyDescent="0.2">
      <c r="A739" s="4"/>
      <c r="B739" s="4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</row>
    <row r="740" spans="1:20" x14ac:dyDescent="0.2">
      <c r="A740" s="4"/>
      <c r="B740" s="4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</row>
    <row r="741" spans="1:20" x14ac:dyDescent="0.2">
      <c r="A741" s="4"/>
      <c r="B741" s="4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</row>
    <row r="742" spans="1:20" x14ac:dyDescent="0.2">
      <c r="A742" s="4"/>
      <c r="B742" s="4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</row>
    <row r="743" spans="1:20" x14ac:dyDescent="0.2">
      <c r="A743" s="4"/>
      <c r="B743" s="4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</row>
    <row r="744" spans="1:20" x14ac:dyDescent="0.2">
      <c r="A744" s="4"/>
      <c r="B744" s="4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</row>
    <row r="745" spans="1:20" x14ac:dyDescent="0.2">
      <c r="A745" s="4"/>
      <c r="B745" s="4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</row>
    <row r="746" spans="1:20" x14ac:dyDescent="0.2">
      <c r="A746" s="4"/>
      <c r="B746" s="4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</row>
    <row r="747" spans="1:20" x14ac:dyDescent="0.2">
      <c r="A747" s="4"/>
      <c r="B747" s="4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</row>
    <row r="748" spans="1:20" x14ac:dyDescent="0.2">
      <c r="A748" s="4"/>
      <c r="B748" s="4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</row>
    <row r="749" spans="1:20" x14ac:dyDescent="0.2">
      <c r="A749" s="4"/>
      <c r="B749" s="4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</row>
    <row r="750" spans="1:20" x14ac:dyDescent="0.2">
      <c r="A750" s="4"/>
      <c r="B750" s="4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</row>
    <row r="751" spans="1:20" x14ac:dyDescent="0.2">
      <c r="A751" s="4"/>
      <c r="B751" s="4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</row>
    <row r="752" spans="1:20" x14ac:dyDescent="0.2">
      <c r="A752" s="4"/>
      <c r="B752" s="4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</row>
    <row r="753" spans="1:20" x14ac:dyDescent="0.2">
      <c r="A753" s="4"/>
      <c r="B753" s="4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</row>
    <row r="754" spans="1:20" x14ac:dyDescent="0.2">
      <c r="A754" s="4"/>
      <c r="B754" s="4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</row>
    <row r="755" spans="1:20" x14ac:dyDescent="0.2">
      <c r="A755" s="4"/>
      <c r="B755" s="4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</row>
    <row r="756" spans="1:20" x14ac:dyDescent="0.2">
      <c r="A756" s="4"/>
      <c r="B756" s="4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</row>
    <row r="757" spans="1:20" x14ac:dyDescent="0.2">
      <c r="A757" s="4"/>
      <c r="B757" s="4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</row>
    <row r="758" spans="1:20" x14ac:dyDescent="0.2">
      <c r="A758" s="4"/>
      <c r="B758" s="4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</row>
    <row r="759" spans="1:20" x14ac:dyDescent="0.2">
      <c r="A759" s="4"/>
      <c r="B759" s="4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</row>
    <row r="760" spans="1:20" x14ac:dyDescent="0.2">
      <c r="A760" s="4"/>
      <c r="B760" s="4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</row>
    <row r="761" spans="1:20" x14ac:dyDescent="0.2">
      <c r="A761" s="4"/>
      <c r="B761" s="4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</row>
    <row r="762" spans="1:20" x14ac:dyDescent="0.2">
      <c r="A762" s="4"/>
      <c r="B762" s="4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</row>
    <row r="763" spans="1:20" x14ac:dyDescent="0.2">
      <c r="A763" s="4"/>
      <c r="B763" s="4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</row>
    <row r="764" spans="1:20" x14ac:dyDescent="0.2">
      <c r="A764" s="4"/>
      <c r="B764" s="4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</row>
    <row r="765" spans="1:20" x14ac:dyDescent="0.2">
      <c r="A765" s="4"/>
      <c r="B765" s="4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</row>
    <row r="766" spans="1:20" x14ac:dyDescent="0.2">
      <c r="A766" s="4"/>
      <c r="B766" s="4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</row>
    <row r="767" spans="1:20" x14ac:dyDescent="0.2">
      <c r="A767" s="4"/>
      <c r="B767" s="4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</row>
    <row r="768" spans="1:20" x14ac:dyDescent="0.2">
      <c r="A768" s="4"/>
      <c r="B768" s="4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</row>
    <row r="769" spans="1:20" x14ac:dyDescent="0.2">
      <c r="A769" s="4"/>
      <c r="B769" s="4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</row>
    <row r="770" spans="1:20" x14ac:dyDescent="0.2">
      <c r="A770" s="4"/>
      <c r="B770" s="4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</row>
    <row r="771" spans="1:20" x14ac:dyDescent="0.2">
      <c r="A771" s="4"/>
      <c r="B771" s="4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</row>
    <row r="772" spans="1:20" x14ac:dyDescent="0.2">
      <c r="A772" s="4"/>
      <c r="B772" s="4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</row>
    <row r="773" spans="1:20" x14ac:dyDescent="0.2">
      <c r="A773" s="4"/>
      <c r="B773" s="4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</row>
    <row r="774" spans="1:20" x14ac:dyDescent="0.2">
      <c r="A774" s="4"/>
      <c r="B774" s="4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</row>
    <row r="775" spans="1:20" x14ac:dyDescent="0.2">
      <c r="A775" s="4"/>
      <c r="B775" s="4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</row>
    <row r="776" spans="1:20" x14ac:dyDescent="0.2">
      <c r="A776" s="4"/>
      <c r="B776" s="4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</row>
    <row r="777" spans="1:20" x14ac:dyDescent="0.2">
      <c r="A777" s="4"/>
      <c r="B777" s="4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</row>
    <row r="778" spans="1:20" x14ac:dyDescent="0.2">
      <c r="A778" s="4"/>
      <c r="B778" s="4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</row>
    <row r="779" spans="1:20" x14ac:dyDescent="0.2">
      <c r="A779" s="4"/>
      <c r="B779" s="4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</row>
    <row r="780" spans="1:20" x14ac:dyDescent="0.2">
      <c r="A780" s="4"/>
      <c r="B780" s="4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</row>
    <row r="781" spans="1:20" x14ac:dyDescent="0.2">
      <c r="A781" s="4"/>
      <c r="B781" s="4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</row>
    <row r="782" spans="1:20" x14ac:dyDescent="0.2">
      <c r="A782" s="4"/>
      <c r="B782" s="4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</row>
    <row r="783" spans="1:20" x14ac:dyDescent="0.2">
      <c r="A783" s="4"/>
      <c r="B783" s="4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</row>
    <row r="784" spans="1:20" x14ac:dyDescent="0.2">
      <c r="A784" s="4"/>
      <c r="B784" s="4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</row>
    <row r="785" spans="1:20" x14ac:dyDescent="0.2">
      <c r="A785" s="4"/>
      <c r="B785" s="4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</row>
    <row r="786" spans="1:20" x14ac:dyDescent="0.2">
      <c r="A786" s="4"/>
      <c r="B786" s="4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</row>
    <row r="787" spans="1:20" x14ac:dyDescent="0.2">
      <c r="A787" s="4"/>
      <c r="B787" s="4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</row>
    <row r="788" spans="1:20" x14ac:dyDescent="0.2">
      <c r="A788" s="4"/>
      <c r="B788" s="4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</row>
    <row r="789" spans="1:20" x14ac:dyDescent="0.2">
      <c r="A789" s="4"/>
      <c r="B789" s="4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</row>
    <row r="790" spans="1:20" x14ac:dyDescent="0.2">
      <c r="A790" s="4"/>
      <c r="B790" s="4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</row>
    <row r="791" spans="1:20" x14ac:dyDescent="0.2">
      <c r="A791" s="4"/>
      <c r="B791" s="4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</row>
    <row r="792" spans="1:20" x14ac:dyDescent="0.2">
      <c r="A792" s="4"/>
      <c r="B792" s="4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</row>
    <row r="793" spans="1:20" x14ac:dyDescent="0.2">
      <c r="A793" s="4"/>
      <c r="B793" s="4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</row>
    <row r="794" spans="1:20" x14ac:dyDescent="0.2">
      <c r="A794" s="4"/>
      <c r="B794" s="4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</row>
    <row r="795" spans="1:20" x14ac:dyDescent="0.2">
      <c r="A795" s="4"/>
      <c r="B795" s="4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</row>
    <row r="796" spans="1:20" x14ac:dyDescent="0.2">
      <c r="A796" s="4"/>
      <c r="B796" s="4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</row>
    <row r="797" spans="1:20" x14ac:dyDescent="0.2">
      <c r="A797" s="4"/>
      <c r="B797" s="4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</row>
    <row r="798" spans="1:20" x14ac:dyDescent="0.2">
      <c r="A798" s="4"/>
      <c r="B798" s="4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</row>
    <row r="799" spans="1:20" x14ac:dyDescent="0.2">
      <c r="A799" s="4"/>
      <c r="B799" s="4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</row>
    <row r="800" spans="1:20" x14ac:dyDescent="0.2">
      <c r="A800" s="4"/>
      <c r="B800" s="4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</row>
    <row r="801" spans="1:20" x14ac:dyDescent="0.2">
      <c r="A801" s="4"/>
      <c r="B801" s="4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</row>
    <row r="802" spans="1:20" x14ac:dyDescent="0.2">
      <c r="A802" s="4"/>
      <c r="B802" s="4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</row>
    <row r="803" spans="1:20" x14ac:dyDescent="0.2">
      <c r="A803" s="4"/>
      <c r="B803" s="4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</row>
    <row r="804" spans="1:20" x14ac:dyDescent="0.2">
      <c r="A804" s="4"/>
      <c r="B804" s="4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</row>
    <row r="805" spans="1:20" x14ac:dyDescent="0.2">
      <c r="A805" s="4"/>
      <c r="B805" s="4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</row>
    <row r="806" spans="1:20" x14ac:dyDescent="0.2">
      <c r="A806" s="4"/>
      <c r="B806" s="4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</row>
    <row r="807" spans="1:20" x14ac:dyDescent="0.2">
      <c r="A807" s="4"/>
      <c r="B807" s="4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</row>
    <row r="808" spans="1:20" x14ac:dyDescent="0.2">
      <c r="A808" s="4"/>
      <c r="B808" s="4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</row>
    <row r="809" spans="1:20" x14ac:dyDescent="0.2">
      <c r="A809" s="4"/>
      <c r="B809" s="4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</row>
    <row r="810" spans="1:20" x14ac:dyDescent="0.2">
      <c r="A810" s="4"/>
      <c r="B810" s="4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</row>
    <row r="811" spans="1:20" x14ac:dyDescent="0.2">
      <c r="A811" s="4"/>
      <c r="B811" s="4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</row>
    <row r="812" spans="1:20" x14ac:dyDescent="0.2">
      <c r="A812" s="4"/>
      <c r="B812" s="4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</row>
    <row r="813" spans="1:20" x14ac:dyDescent="0.2">
      <c r="A813" s="4"/>
      <c r="B813" s="4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</row>
    <row r="814" spans="1:20" x14ac:dyDescent="0.2">
      <c r="A814" s="4"/>
      <c r="B814" s="4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</row>
    <row r="815" spans="1:20" x14ac:dyDescent="0.2">
      <c r="A815" s="4"/>
      <c r="B815" s="4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</row>
    <row r="816" spans="1:20" x14ac:dyDescent="0.2">
      <c r="A816" s="4"/>
      <c r="B816" s="4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</row>
    <row r="817" spans="1:20" x14ac:dyDescent="0.2">
      <c r="A817" s="4"/>
      <c r="B817" s="4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</row>
    <row r="818" spans="1:20" x14ac:dyDescent="0.2">
      <c r="A818" s="4"/>
      <c r="B818" s="4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</row>
    <row r="819" spans="1:20" x14ac:dyDescent="0.2">
      <c r="A819" s="4"/>
      <c r="B819" s="4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</row>
    <row r="820" spans="1:20" x14ac:dyDescent="0.2">
      <c r="A820" s="4"/>
      <c r="B820" s="4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</row>
    <row r="821" spans="1:20" x14ac:dyDescent="0.2">
      <c r="A821" s="4"/>
      <c r="B821" s="4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</row>
    <row r="822" spans="1:20" x14ac:dyDescent="0.2">
      <c r="A822" s="4"/>
      <c r="B822" s="4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</row>
    <row r="823" spans="1:20" x14ac:dyDescent="0.2">
      <c r="A823" s="4"/>
      <c r="B823" s="4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</row>
    <row r="824" spans="1:20" x14ac:dyDescent="0.2">
      <c r="A824" s="4"/>
      <c r="B824" s="4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</row>
    <row r="825" spans="1:20" x14ac:dyDescent="0.2">
      <c r="A825" s="4"/>
      <c r="B825" s="4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</row>
    <row r="826" spans="1:20" x14ac:dyDescent="0.2">
      <c r="A826" s="4"/>
      <c r="B826" s="4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</row>
    <row r="827" spans="1:20" x14ac:dyDescent="0.2">
      <c r="A827" s="4"/>
      <c r="B827" s="4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</row>
    <row r="828" spans="1:20" x14ac:dyDescent="0.2">
      <c r="A828" s="4"/>
      <c r="B828" s="4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</row>
    <row r="829" spans="1:20" x14ac:dyDescent="0.2">
      <c r="A829" s="4"/>
      <c r="B829" s="4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</row>
    <row r="830" spans="1:20" x14ac:dyDescent="0.2">
      <c r="A830" s="4"/>
      <c r="B830" s="4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</row>
    <row r="831" spans="1:20" x14ac:dyDescent="0.2">
      <c r="A831" s="4"/>
      <c r="B831" s="4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</row>
    <row r="832" spans="1:20" x14ac:dyDescent="0.2">
      <c r="A832" s="4"/>
      <c r="B832" s="4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</row>
    <row r="833" spans="1:20" x14ac:dyDescent="0.2">
      <c r="A833" s="4"/>
      <c r="B833" s="4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</row>
    <row r="834" spans="1:20" x14ac:dyDescent="0.2">
      <c r="A834" s="4"/>
      <c r="B834" s="4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</row>
    <row r="835" spans="1:20" x14ac:dyDescent="0.2">
      <c r="A835" s="4"/>
      <c r="B835" s="4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</row>
    <row r="836" spans="1:20" x14ac:dyDescent="0.2">
      <c r="A836" s="4"/>
      <c r="B836" s="4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</row>
    <row r="837" spans="1:20" x14ac:dyDescent="0.2">
      <c r="A837" s="4"/>
      <c r="B837" s="4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</row>
    <row r="838" spans="1:20" x14ac:dyDescent="0.2">
      <c r="A838" s="4"/>
      <c r="B838" s="4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</row>
    <row r="839" spans="1:20" x14ac:dyDescent="0.2">
      <c r="A839" s="4"/>
      <c r="B839" s="4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</row>
    <row r="840" spans="1:20" x14ac:dyDescent="0.2">
      <c r="A840" s="4"/>
      <c r="B840" s="4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</row>
    <row r="841" spans="1:20" x14ac:dyDescent="0.2">
      <c r="A841" s="4"/>
      <c r="B841" s="4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</row>
    <row r="842" spans="1:20" x14ac:dyDescent="0.2">
      <c r="A842" s="4"/>
      <c r="B842" s="4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</row>
    <row r="843" spans="1:20" x14ac:dyDescent="0.2">
      <c r="A843" s="4"/>
      <c r="B843" s="4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</row>
    <row r="844" spans="1:20" x14ac:dyDescent="0.2">
      <c r="A844" s="4"/>
      <c r="B844" s="4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</row>
    <row r="845" spans="1:20" x14ac:dyDescent="0.2">
      <c r="A845" s="4"/>
      <c r="B845" s="4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</row>
    <row r="846" spans="1:20" x14ac:dyDescent="0.2">
      <c r="A846" s="4"/>
      <c r="B846" s="4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</row>
    <row r="847" spans="1:20" x14ac:dyDescent="0.2">
      <c r="A847" s="4"/>
      <c r="B847" s="4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</row>
    <row r="848" spans="1:20" x14ac:dyDescent="0.2">
      <c r="A848" s="4"/>
      <c r="B848" s="4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</row>
    <row r="849" spans="1:20" x14ac:dyDescent="0.2">
      <c r="A849" s="4"/>
      <c r="B849" s="4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</row>
    <row r="850" spans="1:20" x14ac:dyDescent="0.2">
      <c r="A850" s="4"/>
      <c r="B850" s="4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</row>
    <row r="851" spans="1:20" x14ac:dyDescent="0.2">
      <c r="A851" s="4"/>
      <c r="B851" s="4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</row>
    <row r="852" spans="1:20" x14ac:dyDescent="0.2">
      <c r="A852" s="4"/>
      <c r="B852" s="4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</row>
    <row r="853" spans="1:20" x14ac:dyDescent="0.2">
      <c r="A853" s="4"/>
      <c r="B853" s="4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</row>
    <row r="854" spans="1:20" x14ac:dyDescent="0.2">
      <c r="A854" s="4"/>
      <c r="B854" s="4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</row>
    <row r="855" spans="1:20" x14ac:dyDescent="0.2">
      <c r="A855" s="4"/>
      <c r="B855" s="4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</row>
    <row r="856" spans="1:20" x14ac:dyDescent="0.2">
      <c r="A856" s="4"/>
      <c r="B856" s="4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</row>
    <row r="857" spans="1:20" x14ac:dyDescent="0.2">
      <c r="A857" s="4"/>
      <c r="B857" s="4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</row>
    <row r="858" spans="1:20" x14ac:dyDescent="0.2">
      <c r="A858" s="4"/>
      <c r="B858" s="4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</row>
    <row r="859" spans="1:20" x14ac:dyDescent="0.2">
      <c r="A859" s="4"/>
      <c r="B859" s="4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</row>
    <row r="860" spans="1:20" x14ac:dyDescent="0.2">
      <c r="A860" s="4"/>
      <c r="B860" s="4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</row>
    <row r="861" spans="1:20" x14ac:dyDescent="0.2">
      <c r="A861" s="4"/>
      <c r="B861" s="4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</row>
    <row r="862" spans="1:20" x14ac:dyDescent="0.2">
      <c r="A862" s="4"/>
      <c r="B862" s="4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</row>
    <row r="863" spans="1:20" x14ac:dyDescent="0.2">
      <c r="A863" s="4"/>
      <c r="B863" s="4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</row>
    <row r="864" spans="1:20" x14ac:dyDescent="0.2">
      <c r="A864" s="4"/>
      <c r="B864" s="4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</row>
    <row r="865" spans="1:20" x14ac:dyDescent="0.2">
      <c r="A865" s="4"/>
      <c r="B865" s="4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</row>
    <row r="866" spans="1:20" x14ac:dyDescent="0.2">
      <c r="A866" s="4"/>
      <c r="B866" s="4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</row>
    <row r="867" spans="1:20" x14ac:dyDescent="0.2">
      <c r="A867" s="4"/>
      <c r="B867" s="4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</row>
    <row r="868" spans="1:20" x14ac:dyDescent="0.2">
      <c r="A868" s="4"/>
      <c r="B868" s="4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</row>
    <row r="869" spans="1:20" x14ac:dyDescent="0.2">
      <c r="A869" s="4"/>
      <c r="B869" s="4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</row>
    <row r="870" spans="1:20" x14ac:dyDescent="0.2">
      <c r="A870" s="4"/>
      <c r="B870" s="4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</row>
    <row r="871" spans="1:20" x14ac:dyDescent="0.2">
      <c r="A871" s="4"/>
      <c r="B871" s="4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</row>
    <row r="872" spans="1:20" x14ac:dyDescent="0.2">
      <c r="A872" s="4"/>
      <c r="B872" s="4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</row>
    <row r="873" spans="1:20" x14ac:dyDescent="0.2">
      <c r="A873" s="4"/>
      <c r="B873" s="4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</row>
    <row r="874" spans="1:20" x14ac:dyDescent="0.2">
      <c r="A874" s="4"/>
      <c r="B874" s="4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</row>
    <row r="875" spans="1:20" x14ac:dyDescent="0.2">
      <c r="A875" s="4"/>
      <c r="B875" s="4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</row>
    <row r="876" spans="1:20" x14ac:dyDescent="0.2">
      <c r="A876" s="4"/>
      <c r="B876" s="4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</row>
    <row r="877" spans="1:20" x14ac:dyDescent="0.2">
      <c r="A877" s="4"/>
      <c r="B877" s="4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</row>
    <row r="878" spans="1:20" x14ac:dyDescent="0.2">
      <c r="A878" s="4"/>
      <c r="B878" s="4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</row>
    <row r="879" spans="1:20" x14ac:dyDescent="0.2">
      <c r="A879" s="4"/>
      <c r="B879" s="4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</row>
    <row r="880" spans="1:20" x14ac:dyDescent="0.2">
      <c r="A880" s="4"/>
      <c r="B880" s="4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</row>
    <row r="881" spans="1:20" x14ac:dyDescent="0.2">
      <c r="A881" s="4"/>
      <c r="B881" s="4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</row>
    <row r="882" spans="1:20" x14ac:dyDescent="0.2">
      <c r="A882" s="4"/>
      <c r="B882" s="4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</row>
    <row r="883" spans="1:20" x14ac:dyDescent="0.2">
      <c r="A883" s="4"/>
      <c r="B883" s="4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</row>
    <row r="884" spans="1:20" x14ac:dyDescent="0.2">
      <c r="A884" s="4"/>
      <c r="B884" s="4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</row>
    <row r="885" spans="1:20" x14ac:dyDescent="0.2">
      <c r="A885" s="4"/>
      <c r="B885" s="4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</row>
    <row r="886" spans="1:20" x14ac:dyDescent="0.2">
      <c r="A886" s="4"/>
      <c r="B886" s="4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</row>
    <row r="887" spans="1:20" x14ac:dyDescent="0.2">
      <c r="A887" s="4"/>
      <c r="B887" s="4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</row>
    <row r="888" spans="1:20" x14ac:dyDescent="0.2">
      <c r="A888" s="4"/>
      <c r="B888" s="4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</row>
    <row r="889" spans="1:20" x14ac:dyDescent="0.2">
      <c r="A889" s="4"/>
      <c r="B889" s="4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</row>
    <row r="890" spans="1:20" x14ac:dyDescent="0.2">
      <c r="A890" s="4"/>
      <c r="B890" s="4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</row>
    <row r="891" spans="1:20" x14ac:dyDescent="0.2">
      <c r="A891" s="4"/>
      <c r="B891" s="4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</row>
    <row r="892" spans="1:20" x14ac:dyDescent="0.2">
      <c r="A892" s="4"/>
      <c r="B892" s="4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</row>
    <row r="893" spans="1:20" x14ac:dyDescent="0.2">
      <c r="A893" s="4"/>
      <c r="B893" s="4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</row>
    <row r="894" spans="1:20" x14ac:dyDescent="0.2">
      <c r="A894" s="4"/>
      <c r="B894" s="4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</row>
    <row r="895" spans="1:20" x14ac:dyDescent="0.2">
      <c r="A895" s="4"/>
      <c r="B895" s="4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</row>
    <row r="896" spans="1:20" x14ac:dyDescent="0.2">
      <c r="A896" s="4"/>
      <c r="B896" s="4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</row>
    <row r="897" spans="1:20" x14ac:dyDescent="0.2">
      <c r="A897" s="4"/>
      <c r="B897" s="4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</row>
    <row r="898" spans="1:20" x14ac:dyDescent="0.2">
      <c r="A898" s="4"/>
      <c r="B898" s="4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</row>
    <row r="899" spans="1:20" x14ac:dyDescent="0.2">
      <c r="A899" s="4"/>
      <c r="B899" s="4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</row>
    <row r="900" spans="1:20" x14ac:dyDescent="0.2">
      <c r="A900" s="4"/>
      <c r="B900" s="4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</row>
    <row r="901" spans="1:20" x14ac:dyDescent="0.2">
      <c r="A901" s="4"/>
      <c r="B901" s="4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</row>
    <row r="902" spans="1:20" x14ac:dyDescent="0.2">
      <c r="A902" s="4"/>
      <c r="B902" s="4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</row>
    <row r="903" spans="1:20" x14ac:dyDescent="0.2">
      <c r="A903" s="4"/>
      <c r="B903" s="4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</row>
    <row r="904" spans="1:20" x14ac:dyDescent="0.2">
      <c r="A904" s="4"/>
      <c r="B904" s="4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</row>
    <row r="905" spans="1:20" x14ac:dyDescent="0.2">
      <c r="A905" s="4"/>
      <c r="B905" s="4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</row>
    <row r="906" spans="1:20" x14ac:dyDescent="0.2">
      <c r="A906" s="4"/>
      <c r="B906" s="4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</row>
    <row r="907" spans="1:20" x14ac:dyDescent="0.2">
      <c r="A907" s="4"/>
      <c r="B907" s="4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</row>
    <row r="908" spans="1:20" x14ac:dyDescent="0.2">
      <c r="A908" s="4"/>
      <c r="B908" s="4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</row>
    <row r="909" spans="1:20" x14ac:dyDescent="0.2">
      <c r="A909" s="4"/>
      <c r="B909" s="4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</row>
    <row r="910" spans="1:20" x14ac:dyDescent="0.2">
      <c r="A910" s="4"/>
      <c r="B910" s="4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</row>
    <row r="911" spans="1:20" x14ac:dyDescent="0.2">
      <c r="A911" s="4"/>
      <c r="B911" s="4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</row>
    <row r="912" spans="1:20" x14ac:dyDescent="0.2">
      <c r="A912" s="4"/>
      <c r="B912" s="4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</row>
    <row r="913" spans="1:20" x14ac:dyDescent="0.2">
      <c r="A913" s="4"/>
      <c r="B913" s="4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</row>
    <row r="914" spans="1:20" x14ac:dyDescent="0.2">
      <c r="A914" s="4"/>
      <c r="B914" s="4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</row>
    <row r="915" spans="1:20" x14ac:dyDescent="0.2">
      <c r="A915" s="4"/>
      <c r="B915" s="4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</row>
    <row r="916" spans="1:20" x14ac:dyDescent="0.2">
      <c r="A916" s="4"/>
      <c r="B916" s="4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</row>
    <row r="917" spans="1:20" x14ac:dyDescent="0.2">
      <c r="A917" s="4"/>
      <c r="B917" s="4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</row>
    <row r="918" spans="1:20" x14ac:dyDescent="0.2">
      <c r="A918" s="4"/>
      <c r="B918" s="4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</row>
    <row r="919" spans="1:20" x14ac:dyDescent="0.2">
      <c r="A919" s="4"/>
      <c r="B919" s="4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</row>
    <row r="920" spans="1:20" x14ac:dyDescent="0.2">
      <c r="A920" s="4"/>
      <c r="B920" s="4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</row>
    <row r="921" spans="1:20" x14ac:dyDescent="0.2">
      <c r="A921" s="4"/>
      <c r="B921" s="4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</row>
    <row r="922" spans="1:20" x14ac:dyDescent="0.2">
      <c r="A922" s="4"/>
      <c r="B922" s="4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</row>
    <row r="923" spans="1:20" x14ac:dyDescent="0.2">
      <c r="A923" s="4"/>
      <c r="B923" s="4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</row>
    <row r="924" spans="1:20" x14ac:dyDescent="0.2">
      <c r="A924" s="4"/>
      <c r="B924" s="4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</row>
    <row r="925" spans="1:20" x14ac:dyDescent="0.2">
      <c r="A925" s="4"/>
      <c r="B925" s="4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</row>
    <row r="926" spans="1:20" x14ac:dyDescent="0.2">
      <c r="A926" s="4"/>
      <c r="B926" s="4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</row>
    <row r="927" spans="1:20" x14ac:dyDescent="0.2">
      <c r="A927" s="4"/>
      <c r="B927" s="4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</row>
    <row r="928" spans="1:20" x14ac:dyDescent="0.2">
      <c r="A928" s="4"/>
      <c r="B928" s="4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</row>
    <row r="929" spans="1:20" x14ac:dyDescent="0.2">
      <c r="A929" s="4"/>
      <c r="B929" s="4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</row>
    <row r="930" spans="1:20" x14ac:dyDescent="0.2">
      <c r="A930" s="4"/>
      <c r="B930" s="4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</row>
    <row r="931" spans="1:20" x14ac:dyDescent="0.2">
      <c r="A931" s="4"/>
      <c r="B931" s="4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</row>
    <row r="932" spans="1:20" x14ac:dyDescent="0.2">
      <c r="A932" s="4"/>
      <c r="B932" s="4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</row>
    <row r="933" spans="1:20" x14ac:dyDescent="0.2">
      <c r="A933" s="4"/>
      <c r="B933" s="4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</row>
    <row r="934" spans="1:20" x14ac:dyDescent="0.2">
      <c r="A934" s="4"/>
      <c r="B934" s="4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</row>
    <row r="935" spans="1:20" x14ac:dyDescent="0.2">
      <c r="A935" s="4"/>
      <c r="B935" s="4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</row>
    <row r="936" spans="1:20" x14ac:dyDescent="0.2">
      <c r="A936" s="4"/>
      <c r="B936" s="4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</row>
    <row r="937" spans="1:20" x14ac:dyDescent="0.2">
      <c r="A937" s="4"/>
      <c r="B937" s="4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</row>
    <row r="938" spans="1:20" x14ac:dyDescent="0.2">
      <c r="A938" s="4"/>
      <c r="B938" s="4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</row>
    <row r="939" spans="1:20" x14ac:dyDescent="0.2">
      <c r="A939" s="4"/>
      <c r="B939" s="4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</row>
    <row r="940" spans="1:20" x14ac:dyDescent="0.2">
      <c r="A940" s="4"/>
      <c r="B940" s="4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</row>
    <row r="941" spans="1:20" x14ac:dyDescent="0.2">
      <c r="A941" s="4"/>
      <c r="B941" s="4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</row>
    <row r="942" spans="1:20" x14ac:dyDescent="0.2">
      <c r="A942" s="4"/>
      <c r="B942" s="4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</row>
    <row r="943" spans="1:20" x14ac:dyDescent="0.2">
      <c r="A943" s="4"/>
      <c r="B943" s="4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</row>
    <row r="944" spans="1:20" x14ac:dyDescent="0.2">
      <c r="A944" s="4"/>
      <c r="B944" s="4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</row>
    <row r="945" spans="1:20" x14ac:dyDescent="0.2">
      <c r="A945" s="4"/>
      <c r="B945" s="4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</row>
    <row r="946" spans="1:20" x14ac:dyDescent="0.2">
      <c r="A946" s="4"/>
      <c r="B946" s="4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</row>
    <row r="947" spans="1:20" x14ac:dyDescent="0.2">
      <c r="A947" s="4"/>
      <c r="B947" s="4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</row>
    <row r="948" spans="1:20" x14ac:dyDescent="0.2">
      <c r="A948" s="4"/>
      <c r="B948" s="4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</row>
    <row r="949" spans="1:20" x14ac:dyDescent="0.2">
      <c r="A949" s="4"/>
      <c r="B949" s="4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</row>
    <row r="950" spans="1:20" x14ac:dyDescent="0.2">
      <c r="A950" s="4"/>
      <c r="B950" s="4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</row>
    <row r="951" spans="1:20" x14ac:dyDescent="0.2">
      <c r="A951" s="4"/>
      <c r="B951" s="4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</row>
    <row r="952" spans="1:20" x14ac:dyDescent="0.2">
      <c r="A952" s="4"/>
      <c r="B952" s="4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</row>
    <row r="953" spans="1:20" x14ac:dyDescent="0.2">
      <c r="A953" s="4"/>
      <c r="B953" s="4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</row>
    <row r="954" spans="1:20" x14ac:dyDescent="0.2">
      <c r="A954" s="4"/>
      <c r="B954" s="4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</row>
    <row r="955" spans="1:20" x14ac:dyDescent="0.2">
      <c r="A955" s="4"/>
      <c r="B955" s="4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</row>
    <row r="956" spans="1:20" x14ac:dyDescent="0.2">
      <c r="A956" s="4"/>
      <c r="B956" s="4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</row>
    <row r="957" spans="1:20" x14ac:dyDescent="0.2">
      <c r="A957" s="4"/>
      <c r="B957" s="4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</row>
    <row r="958" spans="1:20" x14ac:dyDescent="0.2">
      <c r="A958" s="4"/>
      <c r="B958" s="4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</row>
    <row r="959" spans="1:20" x14ac:dyDescent="0.2">
      <c r="A959" s="4"/>
      <c r="B959" s="4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</row>
    <row r="960" spans="1:20" x14ac:dyDescent="0.2">
      <c r="A960" s="4"/>
      <c r="B960" s="4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</row>
    <row r="961" spans="1:20" x14ac:dyDescent="0.2">
      <c r="A961" s="4"/>
      <c r="B961" s="4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</row>
    <row r="962" spans="1:20" x14ac:dyDescent="0.2">
      <c r="A962" s="4"/>
      <c r="B962" s="4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</row>
    <row r="963" spans="1:20" x14ac:dyDescent="0.2">
      <c r="A963" s="4"/>
      <c r="B963" s="4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</row>
    <row r="964" spans="1:20" x14ac:dyDescent="0.2">
      <c r="A964" s="4"/>
      <c r="B964" s="4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</row>
    <row r="965" spans="1:20" x14ac:dyDescent="0.2">
      <c r="A965" s="4"/>
      <c r="B965" s="4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</row>
    <row r="966" spans="1:20" x14ac:dyDescent="0.2">
      <c r="A966" s="4"/>
      <c r="B966" s="4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</row>
    <row r="967" spans="1:20" x14ac:dyDescent="0.2">
      <c r="A967" s="4"/>
      <c r="B967" s="4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</row>
    <row r="968" spans="1:20" x14ac:dyDescent="0.2">
      <c r="A968" s="4"/>
      <c r="B968" s="4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</row>
    <row r="969" spans="1:20" x14ac:dyDescent="0.2">
      <c r="A969" s="4"/>
      <c r="B969" s="4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</row>
    <row r="970" spans="1:20" x14ac:dyDescent="0.2">
      <c r="A970" s="4"/>
      <c r="B970" s="4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</row>
    <row r="971" spans="1:20" x14ac:dyDescent="0.2">
      <c r="A971" s="4"/>
      <c r="B971" s="4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</row>
    <row r="972" spans="1:20" x14ac:dyDescent="0.2">
      <c r="A972" s="4"/>
      <c r="B972" s="4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</row>
    <row r="973" spans="1:20" x14ac:dyDescent="0.2">
      <c r="A973" s="4"/>
      <c r="B973" s="4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</row>
    <row r="974" spans="1:20" x14ac:dyDescent="0.2">
      <c r="A974" s="4"/>
      <c r="B974" s="4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</row>
    <row r="975" spans="1:20" x14ac:dyDescent="0.2">
      <c r="A975" s="4"/>
      <c r="B975" s="4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</row>
    <row r="976" spans="1:20" x14ac:dyDescent="0.2">
      <c r="A976" s="4"/>
      <c r="B976" s="4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</row>
    <row r="977" spans="1:20" x14ac:dyDescent="0.2">
      <c r="A977" s="4"/>
      <c r="B977" s="4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</row>
    <row r="978" spans="1:20" x14ac:dyDescent="0.2">
      <c r="A978" s="4"/>
      <c r="B978" s="4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</row>
    <row r="979" spans="1:20" x14ac:dyDescent="0.2">
      <c r="A979" s="4"/>
      <c r="B979" s="4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</row>
    <row r="980" spans="1:20" x14ac:dyDescent="0.2">
      <c r="A980" s="4"/>
      <c r="B980" s="4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</row>
    <row r="981" spans="1:20" x14ac:dyDescent="0.2">
      <c r="A981" s="4"/>
      <c r="B981" s="4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</row>
    <row r="982" spans="1:20" x14ac:dyDescent="0.2">
      <c r="A982" s="4"/>
      <c r="B982" s="4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</row>
    <row r="983" spans="1:20" x14ac:dyDescent="0.2">
      <c r="A983" s="4"/>
      <c r="B983" s="4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</row>
    <row r="984" spans="1:20" x14ac:dyDescent="0.2">
      <c r="A984" s="4"/>
      <c r="B984" s="4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</row>
    <row r="985" spans="1:20" x14ac:dyDescent="0.2">
      <c r="A985" s="4"/>
      <c r="B985" s="4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</row>
    <row r="986" spans="1:20" x14ac:dyDescent="0.2">
      <c r="A986" s="4"/>
      <c r="B986" s="4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</row>
    <row r="987" spans="1:20" x14ac:dyDescent="0.2">
      <c r="A987" s="4"/>
      <c r="B987" s="4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</row>
    <row r="988" spans="1:20" x14ac:dyDescent="0.2">
      <c r="A988" s="4"/>
      <c r="B988" s="4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</row>
    <row r="989" spans="1:20" x14ac:dyDescent="0.2">
      <c r="A989" s="4"/>
      <c r="B989" s="4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</row>
    <row r="990" spans="1:20" x14ac:dyDescent="0.2">
      <c r="A990" s="4"/>
      <c r="B990" s="4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</row>
    <row r="991" spans="1:20" x14ac:dyDescent="0.2">
      <c r="A991" s="4"/>
      <c r="B991" s="4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</row>
    <row r="992" spans="1:20" x14ac:dyDescent="0.2">
      <c r="A992" s="4"/>
      <c r="B992" s="4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</row>
    <row r="993" spans="1:20" x14ac:dyDescent="0.2">
      <c r="A993" s="4"/>
      <c r="B993" s="4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</row>
    <row r="994" spans="1:20" x14ac:dyDescent="0.2">
      <c r="A994" s="4"/>
      <c r="B994" s="4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</row>
    <row r="995" spans="1:20" x14ac:dyDescent="0.2">
      <c r="A995" s="4"/>
      <c r="B995" s="4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</row>
    <row r="996" spans="1:20" x14ac:dyDescent="0.2">
      <c r="A996" s="4"/>
      <c r="B996" s="4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</row>
    <row r="997" spans="1:20" x14ac:dyDescent="0.2">
      <c r="A997" s="4"/>
      <c r="B997" s="4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</row>
    <row r="998" spans="1:20" x14ac:dyDescent="0.2">
      <c r="A998" s="4"/>
      <c r="B998" s="4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</row>
    <row r="999" spans="1:20" x14ac:dyDescent="0.2">
      <c r="A999" s="4"/>
      <c r="B999" s="4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</row>
    <row r="1000" spans="1:20" x14ac:dyDescent="0.2">
      <c r="A1000" s="4"/>
      <c r="B1000" s="4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</row>
    <row r="1001" spans="1:20" x14ac:dyDescent="0.2">
      <c r="A1001" s="4"/>
      <c r="B1001" s="4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</row>
    <row r="1002" spans="1:20" x14ac:dyDescent="0.2">
      <c r="A1002" s="4"/>
      <c r="B1002" s="4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</row>
    <row r="1003" spans="1:20" x14ac:dyDescent="0.2">
      <c r="A1003" s="4"/>
      <c r="B1003" s="4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</row>
    <row r="1004" spans="1:20" x14ac:dyDescent="0.2">
      <c r="A1004" s="4"/>
      <c r="B1004" s="4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</row>
    <row r="1005" spans="1:20" x14ac:dyDescent="0.2">
      <c r="A1005" s="4"/>
      <c r="B1005" s="4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</row>
    <row r="1006" spans="1:20" x14ac:dyDescent="0.2">
      <c r="A1006" s="4"/>
      <c r="B1006" s="4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</row>
    <row r="1007" spans="1:20" x14ac:dyDescent="0.2">
      <c r="A1007" s="4"/>
      <c r="B1007" s="4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</row>
    <row r="1008" spans="1:20" x14ac:dyDescent="0.2">
      <c r="A1008" s="4"/>
      <c r="B1008" s="4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</row>
    <row r="1009" spans="1:20" x14ac:dyDescent="0.2">
      <c r="A1009" s="4"/>
      <c r="B1009" s="4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</row>
    <row r="1010" spans="1:20" x14ac:dyDescent="0.2">
      <c r="A1010" s="4"/>
      <c r="B1010" s="4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</row>
    <row r="1011" spans="1:20" x14ac:dyDescent="0.2">
      <c r="A1011" s="4"/>
      <c r="B1011" s="4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</row>
    <row r="1012" spans="1:20" x14ac:dyDescent="0.2">
      <c r="A1012" s="4"/>
      <c r="B1012" s="4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</row>
    <row r="1013" spans="1:20" x14ac:dyDescent="0.2">
      <c r="A1013" s="4"/>
      <c r="B1013" s="4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</row>
    <row r="1014" spans="1:20" x14ac:dyDescent="0.2">
      <c r="A1014" s="4"/>
      <c r="B1014" s="4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</row>
    <row r="1015" spans="1:20" x14ac:dyDescent="0.2">
      <c r="A1015" s="4"/>
      <c r="B1015" s="4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</row>
    <row r="1016" spans="1:20" x14ac:dyDescent="0.2">
      <c r="A1016" s="4"/>
      <c r="B1016" s="4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</row>
    <row r="1017" spans="1:20" x14ac:dyDescent="0.2">
      <c r="A1017" s="4"/>
      <c r="B1017" s="4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</row>
    <row r="1018" spans="1:20" x14ac:dyDescent="0.2">
      <c r="A1018" s="4"/>
      <c r="B1018" s="4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</row>
    <row r="1019" spans="1:20" x14ac:dyDescent="0.2">
      <c r="A1019" s="4"/>
      <c r="B1019" s="4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</row>
    <row r="1020" spans="1:20" x14ac:dyDescent="0.2">
      <c r="A1020" s="4"/>
      <c r="B1020" s="4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</row>
    <row r="1021" spans="1:20" x14ac:dyDescent="0.2">
      <c r="A1021" s="4"/>
      <c r="B1021" s="4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</row>
    <row r="1022" spans="1:20" x14ac:dyDescent="0.2">
      <c r="A1022" s="4"/>
      <c r="B1022" s="4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</row>
    <row r="1023" spans="1:20" x14ac:dyDescent="0.2">
      <c r="A1023" s="4"/>
      <c r="B1023" s="4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</row>
    <row r="1024" spans="1:20" x14ac:dyDescent="0.2">
      <c r="A1024" s="4"/>
      <c r="B1024" s="4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</row>
    <row r="1025" spans="1:20" x14ac:dyDescent="0.2">
      <c r="A1025" s="4"/>
      <c r="B1025" s="4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</row>
    <row r="1026" spans="1:20" x14ac:dyDescent="0.2">
      <c r="A1026" s="4"/>
      <c r="B1026" s="4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</row>
    <row r="1027" spans="1:20" x14ac:dyDescent="0.2">
      <c r="A1027" s="4"/>
      <c r="B1027" s="4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</row>
    <row r="1028" spans="1:20" x14ac:dyDescent="0.2">
      <c r="A1028" s="4"/>
      <c r="B1028" s="4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</row>
    <row r="1029" spans="1:20" x14ac:dyDescent="0.2">
      <c r="A1029" s="4"/>
      <c r="B1029" s="4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</row>
    <row r="1030" spans="1:20" x14ac:dyDescent="0.2">
      <c r="A1030" s="4"/>
      <c r="B1030" s="4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</row>
    <row r="1031" spans="1:20" x14ac:dyDescent="0.2">
      <c r="A1031" s="4"/>
      <c r="B1031" s="4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</row>
    <row r="1032" spans="1:20" x14ac:dyDescent="0.2">
      <c r="A1032" s="4"/>
      <c r="B1032" s="4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</row>
    <row r="1033" spans="1:20" x14ac:dyDescent="0.2">
      <c r="A1033" s="4"/>
      <c r="B1033" s="4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</row>
    <row r="1034" spans="1:20" x14ac:dyDescent="0.2">
      <c r="A1034" s="4"/>
      <c r="B1034" s="4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</row>
    <row r="1035" spans="1:20" x14ac:dyDescent="0.2">
      <c r="A1035" s="4"/>
      <c r="B1035" s="4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</row>
    <row r="1036" spans="1:20" x14ac:dyDescent="0.2">
      <c r="A1036" s="4"/>
      <c r="B1036" s="4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</row>
    <row r="1037" spans="1:20" x14ac:dyDescent="0.2">
      <c r="A1037" s="4"/>
      <c r="B1037" s="4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</row>
    <row r="1038" spans="1:20" x14ac:dyDescent="0.2">
      <c r="A1038" s="4"/>
      <c r="B1038" s="4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</row>
    <row r="1039" spans="1:20" x14ac:dyDescent="0.2">
      <c r="A1039" s="4"/>
      <c r="B1039" s="4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</row>
    <row r="1040" spans="1:20" x14ac:dyDescent="0.2">
      <c r="A1040" s="4"/>
      <c r="B1040" s="4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</row>
    <row r="1041" spans="1:20" x14ac:dyDescent="0.2">
      <c r="A1041" s="4"/>
      <c r="B1041" s="4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</row>
    <row r="1042" spans="1:20" x14ac:dyDescent="0.2">
      <c r="A1042" s="4"/>
      <c r="B1042" s="4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</row>
    <row r="1043" spans="1:20" x14ac:dyDescent="0.2">
      <c r="A1043" s="4"/>
      <c r="B1043" s="4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</row>
    <row r="1044" spans="1:20" x14ac:dyDescent="0.2">
      <c r="A1044" s="4"/>
      <c r="B1044" s="4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</row>
    <row r="1045" spans="1:20" x14ac:dyDescent="0.2">
      <c r="A1045" s="4"/>
      <c r="B1045" s="4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</row>
    <row r="1046" spans="1:20" x14ac:dyDescent="0.2">
      <c r="A1046" s="4"/>
      <c r="B1046" s="4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</row>
    <row r="1047" spans="1:20" x14ac:dyDescent="0.2">
      <c r="A1047" s="4"/>
      <c r="B1047" s="4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</row>
    <row r="1048" spans="1:20" x14ac:dyDescent="0.2">
      <c r="A1048" s="4"/>
      <c r="B1048" s="4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</row>
    <row r="1049" spans="1:20" x14ac:dyDescent="0.2">
      <c r="A1049" s="4"/>
      <c r="B1049" s="4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</row>
    <row r="1050" spans="1:20" x14ac:dyDescent="0.2">
      <c r="A1050" s="4"/>
      <c r="B1050" s="4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</row>
    <row r="1051" spans="1:20" x14ac:dyDescent="0.2">
      <c r="A1051" s="4"/>
      <c r="B1051" s="4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</row>
    <row r="1052" spans="1:20" x14ac:dyDescent="0.2">
      <c r="A1052" s="4"/>
      <c r="B1052" s="4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</row>
    <row r="1053" spans="1:20" x14ac:dyDescent="0.2">
      <c r="A1053" s="4"/>
      <c r="B1053" s="4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</row>
    <row r="1054" spans="1:20" x14ac:dyDescent="0.2">
      <c r="A1054" s="4"/>
      <c r="B1054" s="4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</row>
    <row r="1055" spans="1:20" x14ac:dyDescent="0.2">
      <c r="A1055" s="4"/>
      <c r="B1055" s="4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</row>
    <row r="1056" spans="1:20" x14ac:dyDescent="0.2">
      <c r="A1056" s="4"/>
      <c r="B1056" s="4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</row>
    <row r="1057" spans="1:20" x14ac:dyDescent="0.2">
      <c r="A1057" s="4"/>
      <c r="B1057" s="4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</row>
    <row r="1058" spans="1:20" x14ac:dyDescent="0.2">
      <c r="A1058" s="4"/>
      <c r="B1058" s="4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</row>
    <row r="1059" spans="1:20" x14ac:dyDescent="0.2">
      <c r="A1059" s="4"/>
      <c r="B1059" s="4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</row>
    <row r="1060" spans="1:20" x14ac:dyDescent="0.2">
      <c r="A1060" s="4"/>
      <c r="B1060" s="4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</row>
    <row r="1061" spans="1:20" x14ac:dyDescent="0.2">
      <c r="A1061" s="4"/>
      <c r="B1061" s="4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</row>
    <row r="1062" spans="1:20" x14ac:dyDescent="0.2">
      <c r="A1062" s="4"/>
      <c r="B1062" s="4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</row>
    <row r="1063" spans="1:20" x14ac:dyDescent="0.2">
      <c r="A1063" s="4"/>
      <c r="B1063" s="4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</row>
    <row r="1064" spans="1:20" x14ac:dyDescent="0.2">
      <c r="A1064" s="4"/>
      <c r="B1064" s="4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</row>
    <row r="1065" spans="1:20" x14ac:dyDescent="0.2">
      <c r="A1065" s="4"/>
      <c r="B1065" s="4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</row>
    <row r="1066" spans="1:20" x14ac:dyDescent="0.2">
      <c r="A1066" s="4"/>
      <c r="B1066" s="4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</row>
    <row r="1067" spans="1:20" x14ac:dyDescent="0.2">
      <c r="A1067" s="4"/>
      <c r="B1067" s="4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</row>
    <row r="1068" spans="1:20" x14ac:dyDescent="0.2">
      <c r="A1068" s="4"/>
      <c r="B1068" s="4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</row>
    <row r="1069" spans="1:20" x14ac:dyDescent="0.2">
      <c r="A1069" s="4"/>
      <c r="B1069" s="4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</row>
    <row r="1070" spans="1:20" x14ac:dyDescent="0.2">
      <c r="A1070" s="4"/>
      <c r="B1070" s="4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</row>
    <row r="1071" spans="1:20" x14ac:dyDescent="0.2">
      <c r="A1071" s="4"/>
      <c r="B1071" s="4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</row>
    <row r="1072" spans="1:20" x14ac:dyDescent="0.2">
      <c r="A1072" s="4"/>
      <c r="B1072" s="4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</row>
    <row r="1073" spans="1:20" x14ac:dyDescent="0.2">
      <c r="A1073" s="4"/>
      <c r="B1073" s="4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</row>
    <row r="1074" spans="1:20" x14ac:dyDescent="0.2">
      <c r="A1074" s="4"/>
      <c r="B1074" s="4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</row>
    <row r="1075" spans="1:20" x14ac:dyDescent="0.2">
      <c r="A1075" s="4"/>
      <c r="B1075" s="4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</row>
    <row r="1076" spans="1:20" x14ac:dyDescent="0.2">
      <c r="A1076" s="4"/>
      <c r="B1076" s="4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</row>
    <row r="1077" spans="1:20" x14ac:dyDescent="0.2">
      <c r="A1077" s="4"/>
      <c r="B1077" s="4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</row>
    <row r="1078" spans="1:20" x14ac:dyDescent="0.2">
      <c r="A1078" s="4"/>
      <c r="B1078" s="4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</row>
    <row r="1079" spans="1:20" x14ac:dyDescent="0.2">
      <c r="A1079" s="4"/>
      <c r="B1079" s="4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</row>
    <row r="1080" spans="1:20" x14ac:dyDescent="0.2">
      <c r="A1080" s="4"/>
      <c r="B1080" s="4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</row>
    <row r="1081" spans="1:20" x14ac:dyDescent="0.2">
      <c r="A1081" s="4"/>
      <c r="B1081" s="4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</row>
    <row r="1082" spans="1:20" x14ac:dyDescent="0.2">
      <c r="A1082" s="4"/>
      <c r="B1082" s="4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</row>
    <row r="1083" spans="1:20" x14ac:dyDescent="0.2">
      <c r="A1083" s="4"/>
      <c r="B1083" s="4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</row>
    <row r="1084" spans="1:20" x14ac:dyDescent="0.2">
      <c r="A1084" s="4"/>
      <c r="B1084" s="4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</row>
    <row r="1085" spans="1:20" x14ac:dyDescent="0.2">
      <c r="A1085" s="4"/>
      <c r="B1085" s="4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</row>
    <row r="1086" spans="1:20" x14ac:dyDescent="0.2">
      <c r="A1086" s="4"/>
      <c r="B1086" s="4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</row>
    <row r="1087" spans="1:20" x14ac:dyDescent="0.2">
      <c r="A1087" s="4"/>
      <c r="B1087" s="4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</row>
    <row r="1088" spans="1:20" x14ac:dyDescent="0.2">
      <c r="A1088" s="4"/>
      <c r="B1088" s="4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</row>
    <row r="1089" spans="1:20" x14ac:dyDescent="0.2">
      <c r="A1089" s="4"/>
      <c r="B1089" s="4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</row>
    <row r="1090" spans="1:20" x14ac:dyDescent="0.2">
      <c r="A1090" s="4"/>
      <c r="B1090" s="4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</row>
    <row r="1091" spans="1:20" x14ac:dyDescent="0.2">
      <c r="A1091" s="4"/>
      <c r="B1091" s="4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</row>
    <row r="1092" spans="1:20" x14ac:dyDescent="0.2">
      <c r="A1092" s="4"/>
      <c r="B1092" s="4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</row>
    <row r="1093" spans="1:20" x14ac:dyDescent="0.2">
      <c r="A1093" s="4"/>
      <c r="B1093" s="4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</row>
    <row r="1094" spans="1:20" x14ac:dyDescent="0.2">
      <c r="A1094" s="4"/>
      <c r="B1094" s="4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</row>
    <row r="1095" spans="1:20" x14ac:dyDescent="0.2">
      <c r="A1095" s="4"/>
      <c r="B1095" s="4"/>
      <c r="C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</row>
    <row r="1096" spans="1:20" x14ac:dyDescent="0.2">
      <c r="A1096" s="4"/>
      <c r="B1096" s="4"/>
      <c r="C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</row>
    <row r="1097" spans="1:20" x14ac:dyDescent="0.2">
      <c r="A1097" s="4"/>
      <c r="B1097" s="4"/>
      <c r="C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</row>
    <row r="1098" spans="1:20" x14ac:dyDescent="0.2">
      <c r="A1098" s="4"/>
      <c r="B1098" s="4"/>
      <c r="C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</row>
    <row r="1099" spans="1:20" x14ac:dyDescent="0.2">
      <c r="A1099" s="4"/>
      <c r="B1099" s="4"/>
      <c r="C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</row>
    <row r="1100" spans="1:20" x14ac:dyDescent="0.2">
      <c r="A1100" s="4"/>
      <c r="B1100" s="4"/>
      <c r="C1100" s="5"/>
      <c r="D1100" s="5"/>
      <c r="E1100" s="5"/>
      <c r="F1100" s="5"/>
      <c r="G1100" s="5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</row>
    <row r="1101" spans="1:20" x14ac:dyDescent="0.2">
      <c r="A1101" s="4"/>
      <c r="B1101" s="4"/>
      <c r="C1101" s="5"/>
      <c r="D1101" s="5"/>
      <c r="E1101" s="5"/>
      <c r="F1101" s="5"/>
      <c r="G1101" s="5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</row>
    <row r="1102" spans="1:20" x14ac:dyDescent="0.2">
      <c r="A1102" s="4"/>
      <c r="B1102" s="4"/>
      <c r="C1102" s="5"/>
      <c r="D1102" s="5"/>
      <c r="E1102" s="5"/>
      <c r="F1102" s="5"/>
      <c r="G1102" s="5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</row>
    <row r="1103" spans="1:20" x14ac:dyDescent="0.2">
      <c r="A1103" s="4"/>
      <c r="B1103" s="4"/>
      <c r="C1103" s="5"/>
      <c r="D1103" s="5"/>
      <c r="E1103" s="5"/>
      <c r="F1103" s="5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</row>
    <row r="1104" spans="1:20" x14ac:dyDescent="0.2">
      <c r="A1104" s="4"/>
      <c r="B1104" s="4"/>
      <c r="C1104" s="5"/>
      <c r="D1104" s="5"/>
      <c r="E1104" s="5"/>
      <c r="F1104" s="5"/>
      <c r="G1104" s="5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</row>
    <row r="1105" spans="1:20" x14ac:dyDescent="0.2">
      <c r="A1105" s="4"/>
      <c r="B1105" s="4"/>
      <c r="C1105" s="5"/>
      <c r="D1105" s="5"/>
      <c r="E1105" s="5"/>
      <c r="F1105" s="5"/>
      <c r="G1105" s="5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</row>
    <row r="1106" spans="1:20" x14ac:dyDescent="0.2">
      <c r="A1106" s="4"/>
      <c r="B1106" s="4"/>
      <c r="C1106" s="5"/>
      <c r="D1106" s="5"/>
      <c r="E1106" s="5"/>
      <c r="F1106" s="5"/>
      <c r="G1106" s="5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</row>
    <row r="1107" spans="1:20" x14ac:dyDescent="0.2">
      <c r="A1107" s="4"/>
      <c r="B1107" s="4"/>
      <c r="C1107" s="5"/>
      <c r="D1107" s="5"/>
      <c r="E1107" s="5"/>
      <c r="F1107" s="5"/>
      <c r="G1107" s="5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</row>
    <row r="1108" spans="1:20" x14ac:dyDescent="0.2">
      <c r="A1108" s="4"/>
      <c r="B1108" s="4"/>
      <c r="C1108" s="5"/>
      <c r="D1108" s="5"/>
      <c r="E1108" s="5"/>
      <c r="F1108" s="5"/>
      <c r="G1108" s="5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</row>
    <row r="1109" spans="1:20" x14ac:dyDescent="0.2">
      <c r="A1109" s="4"/>
      <c r="B1109" s="4"/>
      <c r="C1109" s="5"/>
      <c r="D1109" s="5"/>
      <c r="E1109" s="5"/>
      <c r="F1109" s="5"/>
      <c r="G1109" s="5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</row>
    <row r="1110" spans="1:20" x14ac:dyDescent="0.2">
      <c r="A1110" s="4"/>
      <c r="B1110" s="4"/>
      <c r="C1110" s="5"/>
      <c r="D1110" s="5"/>
      <c r="E1110" s="5"/>
      <c r="F1110" s="5"/>
      <c r="G1110" s="5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</row>
    <row r="1111" spans="1:20" x14ac:dyDescent="0.2">
      <c r="A1111" s="4"/>
      <c r="B1111" s="4"/>
      <c r="C1111" s="5"/>
      <c r="D1111" s="5"/>
      <c r="E1111" s="5"/>
      <c r="F1111" s="5"/>
      <c r="G1111" s="5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</row>
    <row r="1112" spans="1:20" x14ac:dyDescent="0.2">
      <c r="A1112" s="4"/>
      <c r="B1112" s="4"/>
      <c r="C1112" s="5"/>
      <c r="D1112" s="5"/>
      <c r="E1112" s="5"/>
      <c r="F1112" s="5"/>
      <c r="G1112" s="5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</row>
    <row r="1113" spans="1:20" x14ac:dyDescent="0.2">
      <c r="A1113" s="4"/>
      <c r="B1113" s="4"/>
      <c r="C1113" s="5"/>
      <c r="D1113" s="5"/>
      <c r="E1113" s="5"/>
      <c r="F1113" s="5"/>
      <c r="G1113" s="5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</row>
    <row r="1114" spans="1:20" x14ac:dyDescent="0.2">
      <c r="A1114" s="4"/>
      <c r="B1114" s="4"/>
      <c r="C1114" s="5"/>
      <c r="D1114" s="5"/>
      <c r="E1114" s="5"/>
      <c r="F1114" s="5"/>
      <c r="G1114" s="5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</row>
    <row r="1115" spans="1:20" x14ac:dyDescent="0.2">
      <c r="A1115" s="4"/>
      <c r="B1115" s="4"/>
      <c r="C1115" s="5"/>
      <c r="D1115" s="5"/>
      <c r="E1115" s="5"/>
      <c r="F1115" s="5"/>
      <c r="G1115" s="5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</row>
    <row r="1116" spans="1:20" x14ac:dyDescent="0.2">
      <c r="A1116" s="4"/>
      <c r="B1116" s="4"/>
      <c r="C1116" s="5"/>
      <c r="D1116" s="5"/>
      <c r="E1116" s="5"/>
      <c r="F1116" s="5"/>
      <c r="G1116" s="5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</row>
    <row r="1117" spans="1:20" x14ac:dyDescent="0.2">
      <c r="A1117" s="4"/>
      <c r="B1117" s="4"/>
      <c r="C1117" s="5"/>
      <c r="D1117" s="5"/>
      <c r="E1117" s="5"/>
      <c r="F1117" s="5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</row>
    <row r="1118" spans="1:20" x14ac:dyDescent="0.2">
      <c r="A1118" s="4"/>
      <c r="B1118" s="4"/>
      <c r="C1118" s="5"/>
      <c r="D1118" s="5"/>
      <c r="E1118" s="5"/>
      <c r="F1118" s="5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</row>
    <row r="1119" spans="1:20" x14ac:dyDescent="0.2">
      <c r="A1119" s="4"/>
      <c r="B1119" s="4"/>
      <c r="C1119" s="5"/>
      <c r="D1119" s="5"/>
      <c r="E1119" s="5"/>
      <c r="F1119" s="5"/>
      <c r="G1119" s="5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</row>
    <row r="1120" spans="1:20" x14ac:dyDescent="0.2">
      <c r="A1120" s="4"/>
      <c r="B1120" s="4"/>
      <c r="C1120" s="5"/>
      <c r="D1120" s="5"/>
      <c r="E1120" s="5"/>
      <c r="F1120" s="5"/>
      <c r="G1120" s="5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</row>
    <row r="1121" spans="1:20" x14ac:dyDescent="0.2">
      <c r="A1121" s="4"/>
      <c r="B1121" s="4"/>
      <c r="C1121" s="5"/>
      <c r="D1121" s="5"/>
      <c r="E1121" s="5"/>
      <c r="F1121" s="5"/>
      <c r="G1121" s="5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</row>
    <row r="1122" spans="1:20" x14ac:dyDescent="0.2">
      <c r="A1122" s="4"/>
      <c r="B1122" s="4"/>
      <c r="C1122" s="5"/>
      <c r="D1122" s="5"/>
      <c r="E1122" s="5"/>
      <c r="F1122" s="5"/>
      <c r="G1122" s="5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</row>
    <row r="1123" spans="1:20" x14ac:dyDescent="0.2">
      <c r="A1123" s="4"/>
      <c r="B1123" s="4"/>
      <c r="C1123" s="5"/>
      <c r="D1123" s="5"/>
      <c r="E1123" s="5"/>
      <c r="F1123" s="5"/>
      <c r="G1123" s="5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</row>
    <row r="1124" spans="1:20" x14ac:dyDescent="0.2">
      <c r="A1124" s="4"/>
      <c r="B1124" s="4"/>
      <c r="C1124" s="5"/>
      <c r="D1124" s="5"/>
      <c r="E1124" s="5"/>
      <c r="F1124" s="5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</row>
    <row r="1125" spans="1:20" x14ac:dyDescent="0.2">
      <c r="A1125" s="4"/>
      <c r="B1125" s="4"/>
      <c r="C1125" s="5"/>
      <c r="D1125" s="5"/>
      <c r="E1125" s="5"/>
      <c r="F1125" s="5"/>
      <c r="G1125" s="5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</row>
    <row r="1126" spans="1:20" x14ac:dyDescent="0.2">
      <c r="A1126" s="4"/>
      <c r="B1126" s="4"/>
      <c r="C1126" s="5"/>
      <c r="D1126" s="5"/>
      <c r="E1126" s="5"/>
      <c r="F1126" s="5"/>
      <c r="G1126" s="5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</row>
    <row r="1127" spans="1:20" x14ac:dyDescent="0.2">
      <c r="A1127" s="4"/>
      <c r="B1127" s="4"/>
      <c r="C1127" s="5"/>
      <c r="D1127" s="5"/>
      <c r="E1127" s="5"/>
      <c r="F1127" s="5"/>
      <c r="G1127" s="5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</row>
    <row r="1128" spans="1:20" x14ac:dyDescent="0.2">
      <c r="A1128" s="4"/>
      <c r="B1128" s="4"/>
      <c r="C1128" s="5"/>
      <c r="D1128" s="5"/>
      <c r="E1128" s="5"/>
      <c r="F1128" s="5"/>
      <c r="G1128" s="5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</row>
    <row r="1129" spans="1:20" x14ac:dyDescent="0.2">
      <c r="A1129" s="4"/>
      <c r="B1129" s="4"/>
      <c r="C1129" s="5"/>
      <c r="D1129" s="5"/>
      <c r="E1129" s="5"/>
      <c r="F1129" s="5"/>
      <c r="G1129" s="5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</row>
    <row r="1130" spans="1:20" x14ac:dyDescent="0.2">
      <c r="A1130" s="4"/>
      <c r="B1130" s="4"/>
      <c r="C1130" s="5"/>
      <c r="D1130" s="5"/>
      <c r="E1130" s="5"/>
      <c r="F1130" s="5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</row>
    <row r="1131" spans="1:20" x14ac:dyDescent="0.2">
      <c r="A1131" s="4"/>
      <c r="B1131" s="4"/>
      <c r="C1131" s="5"/>
      <c r="D1131" s="5"/>
      <c r="E1131" s="5"/>
      <c r="F1131" s="5"/>
      <c r="G1131" s="5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</row>
    <row r="1132" spans="1:20" x14ac:dyDescent="0.2">
      <c r="A1132" s="4"/>
      <c r="B1132" s="4"/>
      <c r="C1132" s="5"/>
      <c r="D1132" s="5"/>
      <c r="E1132" s="5"/>
      <c r="F1132" s="5"/>
      <c r="G1132" s="5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</row>
    <row r="1133" spans="1:20" x14ac:dyDescent="0.2">
      <c r="A1133" s="4"/>
      <c r="B1133" s="4"/>
      <c r="C1133" s="5"/>
      <c r="D1133" s="5"/>
      <c r="E1133" s="5"/>
      <c r="F1133" s="5"/>
      <c r="G1133" s="5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</row>
    <row r="1134" spans="1:20" x14ac:dyDescent="0.2">
      <c r="A1134" s="4"/>
      <c r="B1134" s="4"/>
      <c r="C1134" s="5"/>
      <c r="D1134" s="5"/>
      <c r="E1134" s="5"/>
      <c r="F1134" s="5"/>
      <c r="G1134" s="5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</row>
    <row r="1135" spans="1:20" x14ac:dyDescent="0.2">
      <c r="A1135" s="4"/>
      <c r="B1135" s="4"/>
      <c r="C1135" s="5"/>
      <c r="D1135" s="5"/>
      <c r="E1135" s="5"/>
      <c r="F1135" s="5"/>
      <c r="G1135" s="5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</row>
    <row r="1136" spans="1:20" x14ac:dyDescent="0.2">
      <c r="A1136" s="4"/>
      <c r="B1136" s="4"/>
      <c r="C1136" s="5"/>
      <c r="D1136" s="5"/>
      <c r="E1136" s="5"/>
      <c r="F1136" s="5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</row>
    <row r="1137" spans="1:20" x14ac:dyDescent="0.2">
      <c r="A1137" s="4"/>
      <c r="B1137" s="4"/>
      <c r="C1137" s="5"/>
      <c r="D1137" s="5"/>
      <c r="E1137" s="5"/>
      <c r="F1137" s="5"/>
      <c r="G1137" s="5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</row>
    <row r="1138" spans="1:20" x14ac:dyDescent="0.2">
      <c r="A1138" s="4"/>
      <c r="B1138" s="4"/>
      <c r="C1138" s="5"/>
      <c r="D1138" s="5"/>
      <c r="E1138" s="5"/>
      <c r="F1138" s="5"/>
      <c r="G1138" s="5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</row>
    <row r="1139" spans="1:20" x14ac:dyDescent="0.2">
      <c r="A1139" s="4"/>
      <c r="B1139" s="4"/>
      <c r="C1139" s="5"/>
      <c r="D1139" s="5"/>
      <c r="E1139" s="5"/>
      <c r="F1139" s="5"/>
      <c r="G1139" s="5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</row>
    <row r="1140" spans="1:20" x14ac:dyDescent="0.2">
      <c r="A1140" s="4"/>
      <c r="B1140" s="4"/>
      <c r="C1140" s="5"/>
      <c r="D1140" s="5"/>
      <c r="E1140" s="5"/>
      <c r="F1140" s="5"/>
      <c r="G1140" s="5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</row>
    <row r="1141" spans="1:20" x14ac:dyDescent="0.2">
      <c r="A1141" s="4"/>
      <c r="B1141" s="4"/>
      <c r="C1141" s="5"/>
      <c r="D1141" s="5"/>
      <c r="E1141" s="5"/>
      <c r="F1141" s="5"/>
      <c r="G1141" s="5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</row>
    <row r="1142" spans="1:20" x14ac:dyDescent="0.2">
      <c r="A1142" s="4"/>
      <c r="B1142" s="4"/>
      <c r="C1142" s="5"/>
      <c r="D1142" s="5"/>
      <c r="E1142" s="5"/>
      <c r="F1142" s="5"/>
      <c r="G1142" s="5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</row>
    <row r="1143" spans="1:20" x14ac:dyDescent="0.2">
      <c r="A1143" s="4"/>
      <c r="B1143" s="4"/>
      <c r="C1143" s="5"/>
      <c r="D1143" s="5"/>
      <c r="E1143" s="5"/>
      <c r="F1143" s="5"/>
      <c r="G1143" s="5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</row>
    <row r="1144" spans="1:20" x14ac:dyDescent="0.2">
      <c r="A1144" s="4"/>
      <c r="B1144" s="4"/>
      <c r="C1144" s="5"/>
      <c r="D1144" s="5"/>
      <c r="E1144" s="5"/>
      <c r="F1144" s="5"/>
      <c r="G1144" s="5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</row>
    <row r="1145" spans="1:20" x14ac:dyDescent="0.2">
      <c r="A1145" s="4"/>
      <c r="B1145" s="4"/>
      <c r="C1145" s="5"/>
      <c r="D1145" s="5"/>
      <c r="E1145" s="5"/>
      <c r="F1145" s="5"/>
      <c r="G1145" s="5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</row>
    <row r="1146" spans="1:20" x14ac:dyDescent="0.2">
      <c r="A1146" s="4"/>
      <c r="B1146" s="4"/>
      <c r="C1146" s="5"/>
      <c r="D1146" s="5"/>
      <c r="E1146" s="5"/>
      <c r="F1146" s="5"/>
      <c r="G1146" s="5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</row>
    <row r="1147" spans="1:20" x14ac:dyDescent="0.2">
      <c r="A1147" s="4"/>
      <c r="B1147" s="4"/>
      <c r="C1147" s="5"/>
      <c r="D1147" s="5"/>
      <c r="E1147" s="5"/>
      <c r="F1147" s="5"/>
      <c r="G1147" s="5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</row>
    <row r="1148" spans="1:20" x14ac:dyDescent="0.2">
      <c r="A1148" s="4"/>
      <c r="B1148" s="4"/>
      <c r="C1148" s="5"/>
      <c r="D1148" s="5"/>
      <c r="E1148" s="5"/>
      <c r="F1148" s="5"/>
      <c r="G1148" s="5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</row>
    <row r="1149" spans="1:20" x14ac:dyDescent="0.2">
      <c r="A1149" s="4"/>
      <c r="B1149" s="4"/>
      <c r="C1149" s="5"/>
      <c r="D1149" s="5"/>
      <c r="E1149" s="5"/>
      <c r="F1149" s="5"/>
      <c r="G1149" s="5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</row>
    <row r="1150" spans="1:20" x14ac:dyDescent="0.2">
      <c r="A1150" s="4"/>
      <c r="B1150" s="4"/>
      <c r="C1150" s="5"/>
      <c r="D1150" s="5"/>
      <c r="E1150" s="5"/>
      <c r="F1150" s="5"/>
      <c r="G1150" s="5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</row>
    <row r="1151" spans="1:20" x14ac:dyDescent="0.2">
      <c r="A1151" s="4"/>
      <c r="B1151" s="4"/>
      <c r="C1151" s="5"/>
      <c r="D1151" s="5"/>
      <c r="E1151" s="5"/>
      <c r="F1151" s="5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</row>
    <row r="1152" spans="1:20" x14ac:dyDescent="0.2">
      <c r="A1152" s="4"/>
      <c r="B1152" s="4"/>
      <c r="C1152" s="5"/>
      <c r="D1152" s="5"/>
      <c r="E1152" s="5"/>
      <c r="F1152" s="5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</row>
    <row r="1153" spans="1:20" x14ac:dyDescent="0.2">
      <c r="A1153" s="4"/>
      <c r="B1153" s="4"/>
      <c r="C1153" s="5"/>
      <c r="D1153" s="5"/>
      <c r="E1153" s="5"/>
      <c r="F1153" s="5"/>
      <c r="G1153" s="5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</row>
    <row r="1154" spans="1:20" x14ac:dyDescent="0.2">
      <c r="A1154" s="4"/>
      <c r="B1154" s="4"/>
      <c r="C1154" s="5"/>
      <c r="D1154" s="5"/>
      <c r="E1154" s="5"/>
      <c r="F1154" s="5"/>
      <c r="G1154" s="5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</row>
    <row r="1155" spans="1:20" x14ac:dyDescent="0.2">
      <c r="A1155" s="4"/>
      <c r="B1155" s="4"/>
      <c r="C1155" s="5"/>
      <c r="D1155" s="5"/>
      <c r="E1155" s="5"/>
      <c r="F1155" s="5"/>
      <c r="G1155" s="5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</row>
    <row r="1156" spans="1:20" x14ac:dyDescent="0.2">
      <c r="A1156" s="4"/>
      <c r="B1156" s="4"/>
      <c r="C1156" s="5"/>
      <c r="D1156" s="5"/>
      <c r="E1156" s="5"/>
      <c r="F1156" s="5"/>
      <c r="G1156" s="5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</row>
    <row r="1157" spans="1:20" x14ac:dyDescent="0.2">
      <c r="A1157" s="4"/>
      <c r="B1157" s="4"/>
      <c r="C1157" s="5"/>
      <c r="D1157" s="5"/>
      <c r="E1157" s="5"/>
      <c r="F1157" s="5"/>
      <c r="G1157" s="5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</row>
    <row r="1158" spans="1:20" x14ac:dyDescent="0.2">
      <c r="A1158" s="4"/>
      <c r="B1158" s="4"/>
      <c r="C1158" s="5"/>
      <c r="D1158" s="5"/>
      <c r="E1158" s="5"/>
      <c r="F1158" s="5"/>
      <c r="G1158" s="5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</row>
    <row r="1159" spans="1:20" x14ac:dyDescent="0.2">
      <c r="A1159" s="4"/>
      <c r="B1159" s="4"/>
      <c r="C1159" s="5"/>
      <c r="D1159" s="5"/>
      <c r="E1159" s="5"/>
      <c r="F1159" s="5"/>
      <c r="G1159" s="5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</row>
    <row r="1160" spans="1:20" x14ac:dyDescent="0.2">
      <c r="A1160" s="4"/>
      <c r="B1160" s="4"/>
      <c r="C1160" s="5"/>
      <c r="D1160" s="5"/>
      <c r="E1160" s="5"/>
      <c r="F1160" s="5"/>
      <c r="G1160" s="5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</row>
    <row r="1161" spans="1:20" x14ac:dyDescent="0.2">
      <c r="A1161" s="4"/>
      <c r="B1161" s="4"/>
      <c r="C1161" s="5"/>
      <c r="D1161" s="5"/>
      <c r="E1161" s="5"/>
      <c r="F1161" s="5"/>
      <c r="G1161" s="5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</row>
    <row r="1162" spans="1:20" x14ac:dyDescent="0.2">
      <c r="A1162" s="4"/>
      <c r="B1162" s="4"/>
      <c r="C1162" s="5"/>
      <c r="D1162" s="5"/>
      <c r="E1162" s="5"/>
      <c r="F1162" s="5"/>
      <c r="G1162" s="5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</row>
    <row r="1163" spans="1:20" x14ac:dyDescent="0.2">
      <c r="A1163" s="4"/>
      <c r="B1163" s="4"/>
      <c r="C1163" s="5"/>
      <c r="D1163" s="5"/>
      <c r="E1163" s="5"/>
      <c r="F1163" s="5"/>
      <c r="G1163" s="5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</row>
    <row r="1164" spans="1:20" x14ac:dyDescent="0.2">
      <c r="A1164" s="4"/>
      <c r="B1164" s="4"/>
      <c r="C1164" s="5"/>
      <c r="D1164" s="5"/>
      <c r="E1164" s="5"/>
      <c r="F1164" s="5"/>
      <c r="G1164" s="5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</row>
    <row r="1165" spans="1:20" x14ac:dyDescent="0.2">
      <c r="A1165" s="4"/>
      <c r="B1165" s="4"/>
      <c r="C1165" s="5"/>
      <c r="D1165" s="5"/>
      <c r="E1165" s="5"/>
      <c r="F1165" s="5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</row>
    <row r="1166" spans="1:20" x14ac:dyDescent="0.2">
      <c r="A1166" s="4"/>
      <c r="B1166" s="4"/>
      <c r="C1166" s="5"/>
      <c r="D1166" s="5"/>
      <c r="E1166" s="5"/>
      <c r="F1166" s="5"/>
      <c r="G1166" s="5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</row>
    <row r="1167" spans="1:20" x14ac:dyDescent="0.2">
      <c r="A1167" s="4"/>
      <c r="B1167" s="4"/>
      <c r="C1167" s="5"/>
      <c r="D1167" s="5"/>
      <c r="E1167" s="5"/>
      <c r="F1167" s="5"/>
      <c r="G1167" s="5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</row>
    <row r="1168" spans="1:20" x14ac:dyDescent="0.2">
      <c r="A1168" s="4"/>
      <c r="B1168" s="4"/>
      <c r="C1168" s="5"/>
      <c r="D1168" s="5"/>
      <c r="E1168" s="5"/>
      <c r="F1168" s="5"/>
      <c r="G1168" s="5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</row>
    <row r="1169" spans="1:20" x14ac:dyDescent="0.2">
      <c r="A1169" s="4"/>
      <c r="B1169" s="4"/>
      <c r="C1169" s="5"/>
      <c r="D1169" s="5"/>
      <c r="E1169" s="5"/>
      <c r="F1169" s="5"/>
      <c r="G1169" s="5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</row>
    <row r="1170" spans="1:20" x14ac:dyDescent="0.2">
      <c r="A1170" s="4"/>
      <c r="B1170" s="4"/>
      <c r="C1170" s="5"/>
      <c r="D1170" s="5"/>
      <c r="E1170" s="5"/>
      <c r="F1170" s="5"/>
      <c r="G1170" s="5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</row>
    <row r="1171" spans="1:20" x14ac:dyDescent="0.2">
      <c r="A1171" s="4"/>
      <c r="B1171" s="4"/>
      <c r="C1171" s="5"/>
      <c r="D1171" s="5"/>
      <c r="E1171" s="5"/>
      <c r="F1171" s="5"/>
      <c r="G1171" s="5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</row>
    <row r="1172" spans="1:20" x14ac:dyDescent="0.2">
      <c r="A1172" s="4"/>
      <c r="B1172" s="4"/>
      <c r="C1172" s="5"/>
      <c r="D1172" s="5"/>
      <c r="E1172" s="5"/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</row>
    <row r="1173" spans="1:20" x14ac:dyDescent="0.2">
      <c r="A1173" s="4"/>
      <c r="B1173" s="4"/>
      <c r="C1173" s="5"/>
      <c r="D1173" s="5"/>
      <c r="E1173" s="5"/>
      <c r="F1173" s="5"/>
      <c r="G1173" s="5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</row>
    <row r="1174" spans="1:20" x14ac:dyDescent="0.2">
      <c r="A1174" s="4"/>
      <c r="B1174" s="4"/>
      <c r="C1174" s="5"/>
      <c r="D1174" s="5"/>
      <c r="E1174" s="5"/>
      <c r="F1174" s="5"/>
      <c r="G1174" s="5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</row>
    <row r="1175" spans="1:20" x14ac:dyDescent="0.2">
      <c r="A1175" s="4"/>
      <c r="B1175" s="4"/>
      <c r="C1175" s="5"/>
      <c r="D1175" s="5"/>
      <c r="E1175" s="5"/>
      <c r="F1175" s="5"/>
      <c r="G1175" s="5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</row>
    <row r="1176" spans="1:20" x14ac:dyDescent="0.2">
      <c r="A1176" s="4"/>
      <c r="B1176" s="4"/>
      <c r="C1176" s="5"/>
      <c r="D1176" s="5"/>
      <c r="E1176" s="5"/>
      <c r="F1176" s="5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</row>
    <row r="1177" spans="1:20" x14ac:dyDescent="0.2">
      <c r="A1177" s="4"/>
      <c r="B1177" s="4"/>
      <c r="C1177" s="5"/>
      <c r="D1177" s="5"/>
      <c r="E1177" s="5"/>
      <c r="F1177" s="5"/>
      <c r="G1177" s="5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</row>
    <row r="1178" spans="1:20" x14ac:dyDescent="0.2">
      <c r="A1178" s="4"/>
      <c r="B1178" s="4"/>
      <c r="C1178" s="5"/>
      <c r="D1178" s="5"/>
      <c r="E1178" s="5"/>
      <c r="F1178" s="5"/>
      <c r="G1178" s="5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</row>
    <row r="1179" spans="1:20" x14ac:dyDescent="0.2">
      <c r="A1179" s="4"/>
      <c r="B1179" s="4"/>
      <c r="C1179" s="5"/>
      <c r="D1179" s="5"/>
      <c r="E1179" s="5"/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</row>
    <row r="1180" spans="1:20" x14ac:dyDescent="0.2">
      <c r="A1180" s="4"/>
      <c r="B1180" s="4"/>
      <c r="C1180" s="5"/>
      <c r="D1180" s="5"/>
      <c r="E1180" s="5"/>
      <c r="F1180" s="5"/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</row>
    <row r="1181" spans="1:20" x14ac:dyDescent="0.2">
      <c r="A1181" s="4"/>
      <c r="B1181" s="4"/>
      <c r="C1181" s="5"/>
      <c r="D1181" s="5"/>
      <c r="E1181" s="5"/>
      <c r="F1181" s="5"/>
      <c r="G1181" s="5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</row>
    <row r="1182" spans="1:20" x14ac:dyDescent="0.2">
      <c r="A1182" s="4"/>
      <c r="B1182" s="4"/>
      <c r="C1182" s="5"/>
      <c r="D1182" s="5"/>
      <c r="E1182" s="5"/>
      <c r="F1182" s="5"/>
      <c r="G1182" s="5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</row>
    <row r="1183" spans="1:20" x14ac:dyDescent="0.2">
      <c r="A1183" s="4"/>
      <c r="B1183" s="4"/>
      <c r="C1183" s="5"/>
      <c r="D1183" s="5"/>
      <c r="E1183" s="5"/>
      <c r="F1183" s="5"/>
      <c r="G1183" s="5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</row>
    <row r="1184" spans="1:20" x14ac:dyDescent="0.2">
      <c r="A1184" s="4"/>
      <c r="B1184" s="4"/>
      <c r="C1184" s="5"/>
      <c r="D1184" s="5"/>
      <c r="E1184" s="5"/>
      <c r="F1184" s="5"/>
      <c r="G1184" s="5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</row>
    <row r="1185" spans="1:20" x14ac:dyDescent="0.2">
      <c r="A1185" s="4"/>
      <c r="B1185" s="4"/>
      <c r="C1185" s="5"/>
      <c r="D1185" s="5"/>
      <c r="E1185" s="5"/>
      <c r="F1185" s="5"/>
      <c r="G1185" s="5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</row>
    <row r="1186" spans="1:20" x14ac:dyDescent="0.2">
      <c r="A1186" s="4"/>
      <c r="B1186" s="4"/>
      <c r="C1186" s="5"/>
      <c r="D1186" s="5"/>
      <c r="E1186" s="5"/>
      <c r="F1186" s="5"/>
      <c r="G1186" s="5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</row>
    <row r="1187" spans="1:20" x14ac:dyDescent="0.2">
      <c r="A1187" s="4"/>
      <c r="B1187" s="4"/>
      <c r="C1187" s="5"/>
      <c r="D1187" s="5"/>
      <c r="E1187" s="5"/>
      <c r="F1187" s="5"/>
      <c r="G1187" s="5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</row>
    <row r="1188" spans="1:20" x14ac:dyDescent="0.2">
      <c r="A1188" s="4"/>
      <c r="B1188" s="4"/>
      <c r="C1188" s="5"/>
      <c r="D1188" s="5"/>
      <c r="E1188" s="5"/>
      <c r="F1188" s="5"/>
      <c r="G1188" s="5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</row>
    <row r="1189" spans="1:20" x14ac:dyDescent="0.2">
      <c r="A1189" s="4"/>
      <c r="B1189" s="4"/>
      <c r="C1189" s="5"/>
      <c r="D1189" s="5"/>
      <c r="E1189" s="5"/>
      <c r="F1189" s="5"/>
      <c r="G1189" s="5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</row>
    <row r="1190" spans="1:20" x14ac:dyDescent="0.2">
      <c r="A1190" s="4"/>
      <c r="B1190" s="4"/>
      <c r="C1190" s="5"/>
      <c r="D1190" s="5"/>
      <c r="E1190" s="5"/>
      <c r="F1190" s="5"/>
      <c r="G1190" s="5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</row>
    <row r="1191" spans="1:20" x14ac:dyDescent="0.2">
      <c r="A1191" s="4"/>
      <c r="B1191" s="4"/>
      <c r="C1191" s="5"/>
      <c r="D1191" s="5"/>
      <c r="E1191" s="5"/>
      <c r="F1191" s="5"/>
      <c r="G1191" s="5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</row>
    <row r="1192" spans="1:20" x14ac:dyDescent="0.2">
      <c r="A1192" s="4"/>
      <c r="B1192" s="4"/>
      <c r="C1192" s="5"/>
      <c r="D1192" s="5"/>
      <c r="E1192" s="5"/>
      <c r="F1192" s="5"/>
      <c r="G1192" s="5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</row>
    <row r="1193" spans="1:20" x14ac:dyDescent="0.2">
      <c r="A1193" s="4"/>
      <c r="B1193" s="4"/>
      <c r="C1193" s="5"/>
      <c r="D1193" s="5"/>
      <c r="E1193" s="5"/>
      <c r="F1193" s="5"/>
      <c r="G1193" s="5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</row>
    <row r="1194" spans="1:20" x14ac:dyDescent="0.2">
      <c r="A1194" s="4"/>
      <c r="B1194" s="4"/>
      <c r="C1194" s="5"/>
      <c r="D1194" s="5"/>
      <c r="E1194" s="5"/>
      <c r="F1194" s="5"/>
      <c r="G1194" s="5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</row>
    <row r="1195" spans="1:20" x14ac:dyDescent="0.2">
      <c r="A1195" s="4"/>
      <c r="B1195" s="4"/>
      <c r="C1195" s="5"/>
      <c r="D1195" s="5"/>
      <c r="E1195" s="5"/>
      <c r="F1195" s="5"/>
      <c r="G1195" s="5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</row>
    <row r="1196" spans="1:20" x14ac:dyDescent="0.2">
      <c r="A1196" s="4"/>
      <c r="B1196" s="4"/>
      <c r="C1196" s="5"/>
      <c r="D1196" s="5"/>
      <c r="E1196" s="5"/>
      <c r="F1196" s="5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</row>
    <row r="1197" spans="1:20" x14ac:dyDescent="0.2">
      <c r="A1197" s="4"/>
      <c r="B1197" s="4"/>
      <c r="C1197" s="5"/>
      <c r="D1197" s="5"/>
      <c r="E1197" s="5"/>
      <c r="F1197" s="5"/>
      <c r="G1197" s="5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</row>
    <row r="1198" spans="1:20" x14ac:dyDescent="0.2">
      <c r="A1198" s="4"/>
      <c r="B1198" s="4"/>
      <c r="C1198" s="5"/>
      <c r="D1198" s="5"/>
      <c r="E1198" s="5"/>
      <c r="F1198" s="5"/>
      <c r="G1198" s="5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</row>
    <row r="1199" spans="1:20" x14ac:dyDescent="0.2">
      <c r="A1199" s="4"/>
      <c r="B1199" s="4"/>
      <c r="C1199" s="5"/>
      <c r="D1199" s="5"/>
      <c r="E1199" s="5"/>
      <c r="F1199" s="5"/>
      <c r="G1199" s="5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</row>
    <row r="1200" spans="1:20" x14ac:dyDescent="0.2">
      <c r="A1200" s="4"/>
      <c r="B1200" s="4"/>
      <c r="C1200" s="5"/>
      <c r="D1200" s="5"/>
      <c r="E1200" s="5"/>
      <c r="F1200" s="5"/>
      <c r="G1200" s="5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</row>
    <row r="1201" spans="1:20" x14ac:dyDescent="0.2">
      <c r="A1201" s="4"/>
      <c r="B1201" s="4"/>
      <c r="C1201" s="5"/>
      <c r="D1201" s="5"/>
      <c r="E1201" s="5"/>
      <c r="F1201" s="5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</row>
    <row r="1202" spans="1:20" x14ac:dyDescent="0.2">
      <c r="A1202" s="4"/>
      <c r="B1202" s="4"/>
      <c r="C1202" s="5"/>
      <c r="D1202" s="5"/>
      <c r="E1202" s="5"/>
      <c r="F1202" s="5"/>
      <c r="G1202" s="5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</row>
    <row r="1203" spans="1:20" x14ac:dyDescent="0.2">
      <c r="A1203" s="4"/>
      <c r="B1203" s="4"/>
      <c r="C1203" s="5"/>
      <c r="D1203" s="5"/>
      <c r="E1203" s="5"/>
      <c r="F1203" s="5"/>
      <c r="G1203" s="5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</row>
    <row r="1204" spans="1:20" x14ac:dyDescent="0.2">
      <c r="A1204" s="4"/>
      <c r="B1204" s="4"/>
      <c r="C1204" s="5"/>
      <c r="D1204" s="5"/>
      <c r="E1204" s="5"/>
      <c r="F1204" s="5"/>
      <c r="G1204" s="5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</row>
    <row r="1205" spans="1:20" x14ac:dyDescent="0.2">
      <c r="A1205" s="4"/>
      <c r="B1205" s="4"/>
      <c r="C1205" s="5"/>
      <c r="D1205" s="5"/>
      <c r="E1205" s="5"/>
      <c r="F1205" s="5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</row>
    <row r="1206" spans="1:20" x14ac:dyDescent="0.2">
      <c r="A1206" s="4"/>
      <c r="B1206" s="4"/>
      <c r="C1206" s="5"/>
      <c r="D1206" s="5"/>
      <c r="E1206" s="5"/>
      <c r="F1206" s="5"/>
      <c r="G1206" s="5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</row>
    <row r="1207" spans="1:20" x14ac:dyDescent="0.2">
      <c r="A1207" s="4"/>
      <c r="B1207" s="4"/>
      <c r="C1207" s="5"/>
      <c r="D1207" s="5"/>
      <c r="E1207" s="5"/>
      <c r="F1207" s="5"/>
      <c r="G1207" s="5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</row>
    <row r="1208" spans="1:20" x14ac:dyDescent="0.2">
      <c r="A1208" s="4"/>
      <c r="B1208" s="4"/>
      <c r="C1208" s="5"/>
      <c r="D1208" s="5"/>
      <c r="E1208" s="5"/>
      <c r="F1208" s="5"/>
      <c r="G1208" s="5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</row>
    <row r="1209" spans="1:20" x14ac:dyDescent="0.2">
      <c r="A1209" s="4"/>
      <c r="B1209" s="4"/>
      <c r="C1209" s="5"/>
      <c r="D1209" s="5"/>
      <c r="E1209" s="5"/>
      <c r="F1209" s="5"/>
      <c r="G1209" s="5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</row>
    <row r="1210" spans="1:20" x14ac:dyDescent="0.2">
      <c r="A1210" s="4"/>
      <c r="B1210" s="4"/>
      <c r="C1210" s="5"/>
      <c r="D1210" s="5"/>
      <c r="E1210" s="5"/>
      <c r="F1210" s="5"/>
      <c r="G1210" s="5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</row>
    <row r="1211" spans="1:20" x14ac:dyDescent="0.2">
      <c r="A1211" s="4"/>
      <c r="B1211" s="4"/>
      <c r="C1211" s="5"/>
      <c r="D1211" s="5"/>
      <c r="E1211" s="5"/>
      <c r="F1211" s="5"/>
      <c r="G1211" s="5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</row>
    <row r="1212" spans="1:20" x14ac:dyDescent="0.2">
      <c r="A1212" s="4"/>
      <c r="B1212" s="4"/>
      <c r="C1212" s="5"/>
      <c r="D1212" s="5"/>
      <c r="E1212" s="5"/>
      <c r="F1212" s="5"/>
      <c r="G1212" s="5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</row>
    <row r="1213" spans="1:20" x14ac:dyDescent="0.2">
      <c r="A1213" s="4"/>
      <c r="B1213" s="4"/>
      <c r="C1213" s="5"/>
      <c r="D1213" s="5"/>
      <c r="E1213" s="5"/>
      <c r="F1213" s="5"/>
      <c r="G1213" s="5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</row>
    <row r="1214" spans="1:20" x14ac:dyDescent="0.2">
      <c r="A1214" s="4"/>
      <c r="B1214" s="4"/>
      <c r="C1214" s="5"/>
      <c r="D1214" s="5"/>
      <c r="E1214" s="5"/>
      <c r="F1214" s="5"/>
      <c r="G1214" s="5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</row>
    <row r="1215" spans="1:20" x14ac:dyDescent="0.2">
      <c r="A1215" s="4"/>
      <c r="B1215" s="4"/>
      <c r="C1215" s="5"/>
      <c r="D1215" s="5"/>
      <c r="E1215" s="5"/>
      <c r="F1215" s="5"/>
      <c r="G1215" s="5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</row>
    <row r="1216" spans="1:20" x14ac:dyDescent="0.2">
      <c r="A1216" s="4"/>
      <c r="B1216" s="4"/>
      <c r="C1216" s="5"/>
      <c r="D1216" s="5"/>
      <c r="E1216" s="5"/>
      <c r="F1216" s="5"/>
      <c r="G1216" s="5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</row>
    <row r="1217" spans="1:20" x14ac:dyDescent="0.2">
      <c r="A1217" s="4"/>
      <c r="B1217" s="4"/>
      <c r="C1217" s="5"/>
      <c r="D1217" s="5"/>
      <c r="E1217" s="5"/>
      <c r="F1217" s="5"/>
      <c r="G1217" s="5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</row>
    <row r="1218" spans="1:20" x14ac:dyDescent="0.2">
      <c r="A1218" s="4"/>
      <c r="B1218" s="4"/>
      <c r="C1218" s="5"/>
      <c r="D1218" s="5"/>
      <c r="E1218" s="5"/>
      <c r="F1218" s="5"/>
      <c r="G1218" s="5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</row>
    <row r="1219" spans="1:20" x14ac:dyDescent="0.2">
      <c r="A1219" s="4"/>
      <c r="B1219" s="4"/>
      <c r="C1219" s="5"/>
      <c r="D1219" s="5"/>
      <c r="E1219" s="5"/>
      <c r="F1219" s="5"/>
      <c r="G1219" s="5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</row>
    <row r="1220" spans="1:20" x14ac:dyDescent="0.2">
      <c r="A1220" s="4"/>
      <c r="B1220" s="4"/>
      <c r="C1220" s="5"/>
      <c r="D1220" s="5"/>
      <c r="E1220" s="5"/>
      <c r="F1220" s="5"/>
      <c r="G1220" s="5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</row>
    <row r="1221" spans="1:20" x14ac:dyDescent="0.2">
      <c r="A1221" s="4"/>
      <c r="B1221" s="4"/>
      <c r="C1221" s="5"/>
      <c r="D1221" s="5"/>
      <c r="E1221" s="5"/>
      <c r="F1221" s="5"/>
      <c r="G1221" s="5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</row>
    <row r="1222" spans="1:20" x14ac:dyDescent="0.2">
      <c r="A1222" s="4"/>
      <c r="B1222" s="4"/>
      <c r="C1222" s="5"/>
      <c r="D1222" s="5"/>
      <c r="E1222" s="5"/>
      <c r="F1222" s="5"/>
      <c r="G1222" s="5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</row>
    <row r="1223" spans="1:20" x14ac:dyDescent="0.2">
      <c r="A1223" s="4"/>
      <c r="B1223" s="4"/>
      <c r="C1223" s="5"/>
      <c r="D1223" s="5"/>
      <c r="E1223" s="5"/>
      <c r="F1223" s="5"/>
      <c r="G1223" s="5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</row>
    <row r="1224" spans="1:20" x14ac:dyDescent="0.2">
      <c r="A1224" s="4"/>
      <c r="B1224" s="4"/>
      <c r="C1224" s="5"/>
      <c r="D1224" s="5"/>
      <c r="E1224" s="5"/>
      <c r="F1224" s="5"/>
      <c r="G1224" s="5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</row>
    <row r="1225" spans="1:20" x14ac:dyDescent="0.2">
      <c r="A1225" s="4"/>
      <c r="B1225" s="4"/>
      <c r="C1225" s="5"/>
      <c r="D1225" s="5"/>
      <c r="E1225" s="5"/>
      <c r="F1225" s="5"/>
      <c r="G1225" s="5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</row>
    <row r="1226" spans="1:20" x14ac:dyDescent="0.2">
      <c r="A1226" s="4"/>
      <c r="B1226" s="4"/>
      <c r="C1226" s="5"/>
      <c r="D1226" s="5"/>
      <c r="E1226" s="5"/>
      <c r="F1226" s="5"/>
      <c r="G1226" s="5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</row>
    <row r="1227" spans="1:20" x14ac:dyDescent="0.2">
      <c r="A1227" s="4"/>
      <c r="B1227" s="4"/>
      <c r="C1227" s="5"/>
      <c r="D1227" s="5"/>
      <c r="E1227" s="5"/>
      <c r="F1227" s="5"/>
      <c r="G1227" s="5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</row>
    <row r="1228" spans="1:20" x14ac:dyDescent="0.2">
      <c r="A1228" s="4"/>
      <c r="B1228" s="4"/>
      <c r="C1228" s="5"/>
      <c r="D1228" s="5"/>
      <c r="E1228" s="5"/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</row>
    <row r="1229" spans="1:20" x14ac:dyDescent="0.2">
      <c r="A1229" s="4"/>
      <c r="B1229" s="4"/>
      <c r="C1229" s="5"/>
      <c r="D1229" s="5"/>
      <c r="E1229" s="5"/>
      <c r="F1229" s="5"/>
      <c r="G1229" s="5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</row>
    <row r="1230" spans="1:20" x14ac:dyDescent="0.2">
      <c r="A1230" s="4"/>
      <c r="B1230" s="4"/>
      <c r="C1230" s="5"/>
      <c r="D1230" s="5"/>
      <c r="E1230" s="5"/>
      <c r="F1230" s="5"/>
      <c r="G1230" s="5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</row>
    <row r="1231" spans="1:20" x14ac:dyDescent="0.2">
      <c r="A1231" s="4"/>
      <c r="B1231" s="4"/>
      <c r="C1231" s="5"/>
      <c r="D1231" s="5"/>
      <c r="E1231" s="5"/>
      <c r="F1231" s="5"/>
      <c r="G1231" s="5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</row>
    <row r="1232" spans="1:20" x14ac:dyDescent="0.2">
      <c r="A1232" s="4"/>
      <c r="B1232" s="4"/>
      <c r="C1232" s="5"/>
      <c r="D1232" s="5"/>
      <c r="E1232" s="5"/>
      <c r="F1232" s="5"/>
      <c r="G1232" s="5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</row>
    <row r="1233" spans="1:20" x14ac:dyDescent="0.2">
      <c r="A1233" s="4"/>
      <c r="B1233" s="4"/>
      <c r="C1233" s="5"/>
      <c r="D1233" s="5"/>
      <c r="E1233" s="5"/>
      <c r="F1233" s="5"/>
      <c r="G1233" s="5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</row>
    <row r="1234" spans="1:20" x14ac:dyDescent="0.2">
      <c r="A1234" s="4"/>
      <c r="B1234" s="4"/>
      <c r="C1234" s="5"/>
      <c r="D1234" s="5"/>
      <c r="E1234" s="5"/>
      <c r="F1234" s="5"/>
      <c r="G1234" s="5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</row>
    <row r="1235" spans="1:20" x14ac:dyDescent="0.2">
      <c r="A1235" s="4"/>
      <c r="B1235" s="4"/>
      <c r="C1235" s="5"/>
      <c r="D1235" s="5"/>
      <c r="E1235" s="5"/>
      <c r="F1235" s="5"/>
      <c r="G1235" s="5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</row>
    <row r="1236" spans="1:20" x14ac:dyDescent="0.2">
      <c r="A1236" s="4"/>
      <c r="B1236" s="4"/>
      <c r="C1236" s="5"/>
      <c r="D1236" s="5"/>
      <c r="E1236" s="5"/>
      <c r="F1236" s="5"/>
      <c r="G1236" s="5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</row>
    <row r="1237" spans="1:20" x14ac:dyDescent="0.2">
      <c r="A1237" s="4"/>
      <c r="B1237" s="4"/>
      <c r="C1237" s="5"/>
      <c r="D1237" s="5"/>
      <c r="E1237" s="5"/>
      <c r="F1237" s="5"/>
      <c r="G1237" s="5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</row>
    <row r="1238" spans="1:20" x14ac:dyDescent="0.2">
      <c r="A1238" s="4"/>
      <c r="B1238" s="4"/>
      <c r="C1238" s="5"/>
      <c r="D1238" s="5"/>
      <c r="E1238" s="5"/>
      <c r="F1238" s="5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</row>
    <row r="1239" spans="1:20" x14ac:dyDescent="0.2">
      <c r="A1239" s="4"/>
      <c r="B1239" s="4"/>
      <c r="C1239" s="5"/>
      <c r="D1239" s="5"/>
      <c r="E1239" s="5"/>
      <c r="F1239" s="5"/>
      <c r="G1239" s="5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</row>
    <row r="1240" spans="1:20" x14ac:dyDescent="0.2">
      <c r="A1240" s="4"/>
      <c r="B1240" s="4"/>
      <c r="C1240" s="5"/>
      <c r="D1240" s="5"/>
      <c r="E1240" s="5"/>
      <c r="F1240" s="5"/>
      <c r="G1240" s="5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</row>
    <row r="1241" spans="1:20" x14ac:dyDescent="0.2">
      <c r="A1241" s="4"/>
      <c r="B1241" s="4"/>
      <c r="C1241" s="5"/>
      <c r="D1241" s="5"/>
      <c r="E1241" s="5"/>
      <c r="F1241" s="5"/>
      <c r="G1241" s="5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</row>
    <row r="1242" spans="1:20" x14ac:dyDescent="0.2">
      <c r="A1242" s="4"/>
      <c r="B1242" s="4"/>
      <c r="C1242" s="5"/>
      <c r="D1242" s="5"/>
      <c r="E1242" s="5"/>
      <c r="F1242" s="5"/>
      <c r="G1242" s="5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</row>
    <row r="1243" spans="1:20" x14ac:dyDescent="0.2">
      <c r="A1243" s="4"/>
      <c r="B1243" s="4"/>
      <c r="C1243" s="5"/>
      <c r="D1243" s="5"/>
      <c r="E1243" s="5"/>
      <c r="F1243" s="5"/>
      <c r="G1243" s="5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</row>
    <row r="1244" spans="1:20" x14ac:dyDescent="0.2">
      <c r="A1244" s="4"/>
      <c r="B1244" s="4"/>
      <c r="C1244" s="5"/>
      <c r="D1244" s="5"/>
      <c r="E1244" s="5"/>
      <c r="F1244" s="5"/>
      <c r="G1244" s="5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5"/>
      <c r="T1244" s="5"/>
    </row>
    <row r="1245" spans="1:20" x14ac:dyDescent="0.2">
      <c r="A1245" s="4"/>
      <c r="B1245" s="4"/>
      <c r="C1245" s="5"/>
      <c r="D1245" s="5"/>
      <c r="E1245" s="5"/>
      <c r="F1245" s="5"/>
      <c r="G1245" s="5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</row>
    <row r="1246" spans="1:20" x14ac:dyDescent="0.2">
      <c r="A1246" s="4"/>
      <c r="B1246" s="4"/>
      <c r="C1246" s="5"/>
      <c r="D1246" s="5"/>
      <c r="E1246" s="5"/>
      <c r="F1246" s="5"/>
      <c r="G1246" s="5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5"/>
      <c r="T1246" s="5"/>
    </row>
    <row r="1247" spans="1:20" x14ac:dyDescent="0.2">
      <c r="A1247" s="4"/>
      <c r="B1247" s="4"/>
      <c r="C1247" s="5"/>
      <c r="D1247" s="5"/>
      <c r="E1247" s="5"/>
      <c r="F1247" s="5"/>
      <c r="G1247" s="5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5"/>
      <c r="T1247" s="5"/>
    </row>
    <row r="1248" spans="1:20" x14ac:dyDescent="0.2">
      <c r="A1248" s="4"/>
      <c r="B1248" s="4"/>
      <c r="C1248" s="5"/>
      <c r="D1248" s="5"/>
      <c r="E1248" s="5"/>
      <c r="F1248" s="5"/>
      <c r="G1248" s="5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5"/>
      <c r="T1248" s="5"/>
    </row>
    <row r="1249" spans="1:20" x14ac:dyDescent="0.2">
      <c r="A1249" s="4"/>
      <c r="B1249" s="4"/>
      <c r="C1249" s="5"/>
      <c r="D1249" s="5"/>
      <c r="E1249" s="5"/>
      <c r="F1249" s="5"/>
      <c r="G1249" s="5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5"/>
      <c r="T1249" s="5"/>
    </row>
    <row r="1250" spans="1:20" x14ac:dyDescent="0.2">
      <c r="A1250" s="4"/>
      <c r="B1250" s="4"/>
      <c r="C1250" s="5"/>
      <c r="D1250" s="5"/>
      <c r="E1250" s="5"/>
      <c r="F1250" s="5"/>
      <c r="G1250" s="5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5"/>
      <c r="T1250" s="5"/>
    </row>
    <row r="1251" spans="1:20" x14ac:dyDescent="0.2">
      <c r="A1251" s="4"/>
      <c r="B1251" s="4"/>
      <c r="C1251" s="5"/>
      <c r="D1251" s="5"/>
      <c r="E1251" s="5"/>
      <c r="F1251" s="5"/>
      <c r="G1251" s="5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5"/>
      <c r="T1251" s="5"/>
    </row>
    <row r="1252" spans="1:20" x14ac:dyDescent="0.2">
      <c r="A1252" s="4"/>
      <c r="B1252" s="4"/>
      <c r="C1252" s="5"/>
      <c r="D1252" s="5"/>
      <c r="E1252" s="5"/>
      <c r="F1252" s="5"/>
      <c r="G1252" s="5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5"/>
      <c r="T1252" s="5"/>
    </row>
    <row r="1253" spans="1:20" x14ac:dyDescent="0.2">
      <c r="A1253" s="4"/>
      <c r="B1253" s="4"/>
      <c r="C1253" s="5"/>
      <c r="D1253" s="5"/>
      <c r="E1253" s="5"/>
      <c r="F1253" s="5"/>
      <c r="G1253" s="5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5"/>
      <c r="T1253" s="5"/>
    </row>
    <row r="1254" spans="1:20" x14ac:dyDescent="0.2">
      <c r="A1254" s="4"/>
      <c r="B1254" s="4"/>
      <c r="C1254" s="5"/>
      <c r="D1254" s="5"/>
      <c r="E1254" s="5"/>
      <c r="F1254" s="5"/>
      <c r="G1254" s="5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5"/>
      <c r="T1254" s="5"/>
    </row>
    <row r="1255" spans="1:20" x14ac:dyDescent="0.2">
      <c r="A1255" s="4"/>
      <c r="B1255" s="4"/>
      <c r="C1255" s="5"/>
      <c r="D1255" s="5"/>
      <c r="E1255" s="5"/>
      <c r="F1255" s="5"/>
      <c r="G1255" s="5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5"/>
      <c r="T1255" s="5"/>
    </row>
    <row r="1256" spans="1:20" x14ac:dyDescent="0.2">
      <c r="A1256" s="4"/>
      <c r="B1256" s="4"/>
      <c r="C1256" s="5"/>
      <c r="D1256" s="5"/>
      <c r="E1256" s="5"/>
      <c r="F1256" s="5"/>
      <c r="G1256" s="5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5"/>
      <c r="T1256" s="5"/>
    </row>
    <row r="1257" spans="1:20" x14ac:dyDescent="0.2">
      <c r="A1257" s="4"/>
      <c r="B1257" s="4"/>
      <c r="C1257" s="5"/>
      <c r="D1257" s="5"/>
      <c r="E1257" s="5"/>
      <c r="F1257" s="5"/>
      <c r="G1257" s="5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</row>
    <row r="1258" spans="1:20" x14ac:dyDescent="0.2">
      <c r="A1258" s="4"/>
      <c r="B1258" s="4"/>
      <c r="C1258" s="5"/>
      <c r="D1258" s="5"/>
      <c r="E1258" s="5"/>
      <c r="F1258" s="5"/>
      <c r="G1258" s="5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5"/>
      <c r="T1258" s="5"/>
    </row>
    <row r="1259" spans="1:20" x14ac:dyDescent="0.2">
      <c r="A1259" s="4"/>
      <c r="B1259" s="4"/>
      <c r="C1259" s="5"/>
      <c r="D1259" s="5"/>
      <c r="E1259" s="5"/>
      <c r="F1259" s="5"/>
      <c r="G1259" s="5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5"/>
      <c r="T1259" s="5"/>
    </row>
    <row r="1260" spans="1:20" x14ac:dyDescent="0.2">
      <c r="A1260" s="4"/>
      <c r="B1260" s="4"/>
      <c r="C1260" s="5"/>
      <c r="D1260" s="5"/>
      <c r="E1260" s="5"/>
      <c r="F1260" s="5"/>
      <c r="G1260" s="5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5"/>
      <c r="T1260" s="5"/>
    </row>
    <row r="1261" spans="1:20" x14ac:dyDescent="0.2">
      <c r="A1261" s="4"/>
      <c r="B1261" s="4"/>
      <c r="C1261" s="5"/>
      <c r="D1261" s="5"/>
      <c r="E1261" s="5"/>
      <c r="F1261" s="5"/>
      <c r="G1261" s="5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5"/>
      <c r="T1261" s="5"/>
    </row>
    <row r="1262" spans="1:20" x14ac:dyDescent="0.2">
      <c r="A1262" s="4"/>
      <c r="B1262" s="4"/>
      <c r="C1262" s="5"/>
      <c r="D1262" s="5"/>
      <c r="E1262" s="5"/>
      <c r="F1262" s="5"/>
      <c r="G1262" s="5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5"/>
      <c r="T1262" s="5"/>
    </row>
    <row r="1263" spans="1:20" x14ac:dyDescent="0.2">
      <c r="A1263" s="4"/>
      <c r="B1263" s="4"/>
      <c r="C1263" s="5"/>
      <c r="D1263" s="5"/>
      <c r="E1263" s="5"/>
      <c r="F1263" s="5"/>
      <c r="G1263" s="5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5"/>
      <c r="T1263" s="5"/>
    </row>
    <row r="1264" spans="1:20" x14ac:dyDescent="0.2">
      <c r="A1264" s="4"/>
      <c r="B1264" s="4"/>
      <c r="C1264" s="5"/>
      <c r="D1264" s="5"/>
      <c r="E1264" s="5"/>
      <c r="F1264" s="5"/>
      <c r="G1264" s="5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5"/>
      <c r="T1264" s="5"/>
    </row>
    <row r="1265" spans="1:20" x14ac:dyDescent="0.2">
      <c r="A1265" s="4"/>
      <c r="B1265" s="4"/>
      <c r="C1265" s="5"/>
      <c r="D1265" s="5"/>
      <c r="E1265" s="5"/>
      <c r="F1265" s="5"/>
      <c r="G1265" s="5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5"/>
      <c r="T1265" s="5"/>
    </row>
    <row r="1266" spans="1:20" x14ac:dyDescent="0.2">
      <c r="A1266" s="4"/>
      <c r="B1266" s="4"/>
      <c r="C1266" s="5"/>
      <c r="D1266" s="5"/>
      <c r="E1266" s="5"/>
      <c r="F1266" s="5"/>
      <c r="G1266" s="5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5"/>
      <c r="T1266" s="5"/>
    </row>
    <row r="1267" spans="1:20" x14ac:dyDescent="0.2">
      <c r="A1267" s="4"/>
      <c r="B1267" s="4"/>
      <c r="C1267" s="5"/>
      <c r="D1267" s="5"/>
      <c r="E1267" s="5"/>
      <c r="F1267" s="5"/>
      <c r="G1267" s="5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</row>
    <row r="1268" spans="1:20" x14ac:dyDescent="0.2">
      <c r="A1268" s="4"/>
      <c r="B1268" s="4"/>
      <c r="C1268" s="5"/>
      <c r="D1268" s="5"/>
      <c r="E1268" s="5"/>
      <c r="F1268" s="5"/>
      <c r="G1268" s="5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5"/>
      <c r="T1268" s="5"/>
    </row>
    <row r="1269" spans="1:20" x14ac:dyDescent="0.2">
      <c r="A1269" s="4"/>
      <c r="B1269" s="4"/>
      <c r="C1269" s="5"/>
      <c r="D1269" s="5"/>
      <c r="E1269" s="5"/>
      <c r="F1269" s="5"/>
      <c r="G1269" s="5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5"/>
      <c r="T1269" s="5"/>
    </row>
    <row r="1270" spans="1:20" x14ac:dyDescent="0.2">
      <c r="A1270" s="4"/>
      <c r="B1270" s="4"/>
      <c r="C1270" s="5"/>
      <c r="D1270" s="5"/>
      <c r="E1270" s="5"/>
      <c r="F1270" s="5"/>
      <c r="G1270" s="5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5"/>
      <c r="T1270" s="5"/>
    </row>
    <row r="1271" spans="1:20" x14ac:dyDescent="0.2">
      <c r="A1271" s="4"/>
      <c r="B1271" s="4"/>
      <c r="C1271" s="5"/>
      <c r="D1271" s="5"/>
      <c r="E1271" s="5"/>
      <c r="F1271" s="5"/>
      <c r="G1271" s="5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5"/>
      <c r="T1271" s="5"/>
    </row>
    <row r="1272" spans="1:20" x14ac:dyDescent="0.2">
      <c r="A1272" s="4"/>
      <c r="B1272" s="4"/>
      <c r="C1272" s="5"/>
      <c r="D1272" s="5"/>
      <c r="E1272" s="5"/>
      <c r="F1272" s="5"/>
      <c r="G1272" s="5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5"/>
      <c r="T1272" s="5"/>
    </row>
    <row r="1273" spans="1:20" x14ac:dyDescent="0.2">
      <c r="A1273" s="4"/>
      <c r="B1273" s="4"/>
      <c r="C1273" s="5"/>
      <c r="D1273" s="5"/>
      <c r="E1273" s="5"/>
      <c r="F1273" s="5"/>
      <c r="G1273" s="5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5"/>
      <c r="T1273" s="5"/>
    </row>
    <row r="1274" spans="1:20" x14ac:dyDescent="0.2">
      <c r="A1274" s="4"/>
      <c r="B1274" s="4"/>
      <c r="C1274" s="5"/>
      <c r="D1274" s="5"/>
      <c r="E1274" s="5"/>
      <c r="F1274" s="5"/>
      <c r="G1274" s="5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5"/>
      <c r="T1274" s="5"/>
    </row>
    <row r="1275" spans="1:20" x14ac:dyDescent="0.2">
      <c r="A1275" s="4"/>
      <c r="B1275" s="4"/>
      <c r="C1275" s="5"/>
      <c r="D1275" s="5"/>
      <c r="E1275" s="5"/>
      <c r="F1275" s="5"/>
      <c r="G1275" s="5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5"/>
      <c r="T1275" s="5"/>
    </row>
    <row r="1276" spans="1:20" x14ac:dyDescent="0.2">
      <c r="A1276" s="4"/>
      <c r="B1276" s="4"/>
      <c r="C1276" s="5"/>
      <c r="D1276" s="5"/>
      <c r="E1276" s="5"/>
      <c r="F1276" s="5"/>
      <c r="G1276" s="5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5"/>
      <c r="T1276" s="5"/>
    </row>
    <row r="1277" spans="1:20" x14ac:dyDescent="0.2">
      <c r="A1277" s="4"/>
      <c r="B1277" s="4"/>
      <c r="C1277" s="5"/>
      <c r="D1277" s="5"/>
      <c r="E1277" s="5"/>
      <c r="F1277" s="5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5"/>
      <c r="T1277" s="5"/>
    </row>
    <row r="1278" spans="1:20" x14ac:dyDescent="0.2">
      <c r="A1278" s="4"/>
      <c r="B1278" s="4"/>
      <c r="C1278" s="5"/>
      <c r="D1278" s="5"/>
      <c r="E1278" s="5"/>
      <c r="F1278" s="5"/>
      <c r="G1278" s="5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5"/>
      <c r="T1278" s="5"/>
    </row>
    <row r="1279" spans="1:20" x14ac:dyDescent="0.2">
      <c r="A1279" s="4"/>
      <c r="B1279" s="4"/>
      <c r="C1279" s="5"/>
      <c r="D1279" s="5"/>
      <c r="E1279" s="5"/>
      <c r="F1279" s="5"/>
      <c r="G1279" s="5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5"/>
      <c r="T1279" s="5"/>
    </row>
    <row r="1280" spans="1:20" x14ac:dyDescent="0.2">
      <c r="A1280" s="4"/>
      <c r="B1280" s="4"/>
      <c r="C1280" s="5"/>
      <c r="D1280" s="5"/>
      <c r="E1280" s="5"/>
      <c r="F1280" s="5"/>
      <c r="G1280" s="5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5"/>
      <c r="T1280" s="5"/>
    </row>
    <row r="1281" spans="1:20" x14ac:dyDescent="0.2">
      <c r="A1281" s="4"/>
      <c r="B1281" s="4"/>
      <c r="C1281" s="5"/>
      <c r="D1281" s="5"/>
      <c r="E1281" s="5"/>
      <c r="F1281" s="5"/>
      <c r="G1281" s="5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5"/>
      <c r="T1281" s="5"/>
    </row>
    <row r="1282" spans="1:20" x14ac:dyDescent="0.2">
      <c r="A1282" s="4"/>
      <c r="B1282" s="4"/>
      <c r="C1282" s="5"/>
      <c r="D1282" s="5"/>
      <c r="E1282" s="5"/>
      <c r="F1282" s="5"/>
      <c r="G1282" s="5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5"/>
      <c r="T1282" s="5"/>
    </row>
    <row r="1283" spans="1:20" x14ac:dyDescent="0.2">
      <c r="A1283" s="4"/>
      <c r="B1283" s="4"/>
      <c r="C1283" s="5"/>
      <c r="D1283" s="5"/>
      <c r="E1283" s="5"/>
      <c r="F1283" s="5"/>
      <c r="G1283" s="5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</row>
    <row r="1284" spans="1:20" x14ac:dyDescent="0.2">
      <c r="A1284" s="4"/>
      <c r="B1284" s="4"/>
      <c r="C1284" s="5"/>
      <c r="D1284" s="5"/>
      <c r="E1284" s="5"/>
      <c r="F1284" s="5"/>
      <c r="G1284" s="5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5"/>
      <c r="T1284" s="5"/>
    </row>
    <row r="1285" spans="1:20" x14ac:dyDescent="0.2">
      <c r="A1285" s="4"/>
      <c r="B1285" s="4"/>
      <c r="C1285" s="5"/>
      <c r="D1285" s="5"/>
      <c r="E1285" s="5"/>
      <c r="F1285" s="5"/>
      <c r="G1285" s="5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5"/>
      <c r="T1285" s="5"/>
    </row>
    <row r="1286" spans="1:20" x14ac:dyDescent="0.2">
      <c r="A1286" s="4"/>
      <c r="B1286" s="4"/>
      <c r="C1286" s="5"/>
      <c r="D1286" s="5"/>
      <c r="E1286" s="5"/>
      <c r="F1286" s="5"/>
      <c r="G1286" s="5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5"/>
      <c r="T1286" s="5"/>
    </row>
    <row r="1287" spans="1:20" x14ac:dyDescent="0.2">
      <c r="A1287" s="4"/>
      <c r="B1287" s="4"/>
      <c r="C1287" s="5"/>
      <c r="D1287" s="5"/>
      <c r="E1287" s="5"/>
      <c r="F1287" s="5"/>
      <c r="G1287" s="5"/>
      <c r="H1287" s="5"/>
      <c r="I1287" s="5"/>
      <c r="J1287" s="5"/>
      <c r="K1287" s="5"/>
      <c r="L1287" s="5"/>
      <c r="M1287" s="5"/>
      <c r="N1287" s="5"/>
      <c r="O1287" s="5"/>
      <c r="P1287" s="5"/>
      <c r="Q1287" s="5"/>
      <c r="R1287" s="5"/>
      <c r="S1287" s="5"/>
      <c r="T1287" s="5"/>
    </row>
    <row r="1288" spans="1:20" x14ac:dyDescent="0.2">
      <c r="A1288" s="4"/>
      <c r="B1288" s="4"/>
      <c r="C1288" s="5"/>
      <c r="D1288" s="5"/>
      <c r="E1288" s="5"/>
      <c r="F1288" s="5"/>
      <c r="G1288" s="5"/>
      <c r="H1288" s="5"/>
      <c r="I1288" s="5"/>
      <c r="J1288" s="5"/>
      <c r="K1288" s="5"/>
      <c r="L1288" s="5"/>
      <c r="M1288" s="5"/>
      <c r="N1288" s="5"/>
      <c r="O1288" s="5"/>
      <c r="P1288" s="5"/>
      <c r="Q1288" s="5"/>
      <c r="R1288" s="5"/>
      <c r="S1288" s="5"/>
      <c r="T1288" s="5"/>
    </row>
    <row r="1289" spans="1:20" x14ac:dyDescent="0.2">
      <c r="A1289" s="4"/>
      <c r="B1289" s="4"/>
      <c r="C1289" s="5"/>
      <c r="D1289" s="5"/>
      <c r="E1289" s="5"/>
      <c r="F1289" s="5"/>
      <c r="G1289" s="5"/>
      <c r="H1289" s="5"/>
      <c r="I1289" s="5"/>
      <c r="J1289" s="5"/>
      <c r="K1289" s="5"/>
      <c r="L1289" s="5"/>
      <c r="M1289" s="5"/>
      <c r="N1289" s="5"/>
      <c r="O1289" s="5"/>
      <c r="P1289" s="5"/>
      <c r="Q1289" s="5"/>
      <c r="R1289" s="5"/>
      <c r="S1289" s="5"/>
      <c r="T1289" s="5"/>
    </row>
    <row r="1290" spans="1:20" x14ac:dyDescent="0.2">
      <c r="A1290" s="4"/>
      <c r="B1290" s="4"/>
      <c r="C1290" s="5"/>
      <c r="D1290" s="5"/>
      <c r="E1290" s="5"/>
      <c r="F1290" s="5"/>
      <c r="G1290" s="5"/>
      <c r="H1290" s="5"/>
      <c r="I1290" s="5"/>
      <c r="J1290" s="5"/>
      <c r="K1290" s="5"/>
      <c r="L1290" s="5"/>
      <c r="M1290" s="5"/>
      <c r="N1290" s="5"/>
      <c r="O1290" s="5"/>
      <c r="P1290" s="5"/>
      <c r="Q1290" s="5"/>
      <c r="R1290" s="5"/>
      <c r="S1290" s="5"/>
      <c r="T1290" s="5"/>
    </row>
    <row r="1291" spans="1:20" x14ac:dyDescent="0.2">
      <c r="A1291" s="4"/>
      <c r="B1291" s="4"/>
      <c r="C1291" s="5"/>
      <c r="D1291" s="5"/>
      <c r="E1291" s="5"/>
      <c r="F1291" s="5"/>
      <c r="G1291" s="5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5"/>
      <c r="S1291" s="5"/>
      <c r="T1291" s="5"/>
    </row>
    <row r="1292" spans="1:20" x14ac:dyDescent="0.2">
      <c r="A1292" s="4"/>
      <c r="B1292" s="4"/>
      <c r="C1292" s="5"/>
      <c r="D1292" s="5"/>
      <c r="E1292" s="5"/>
      <c r="F1292" s="5"/>
      <c r="G1292" s="5"/>
      <c r="H1292" s="5"/>
      <c r="I1292" s="5"/>
      <c r="J1292" s="5"/>
      <c r="K1292" s="5"/>
      <c r="L1292" s="5"/>
      <c r="M1292" s="5"/>
      <c r="N1292" s="5"/>
      <c r="O1292" s="5"/>
      <c r="P1292" s="5"/>
      <c r="Q1292" s="5"/>
      <c r="R1292" s="5"/>
      <c r="S1292" s="5"/>
      <c r="T1292" s="5"/>
    </row>
    <row r="1293" spans="1:20" x14ac:dyDescent="0.2">
      <c r="A1293" s="4"/>
      <c r="B1293" s="4"/>
      <c r="C1293" s="5"/>
      <c r="D1293" s="5"/>
      <c r="E1293" s="5"/>
      <c r="F1293" s="5"/>
      <c r="G1293" s="5"/>
      <c r="H1293" s="5"/>
      <c r="I1293" s="5"/>
      <c r="J1293" s="5"/>
      <c r="K1293" s="5"/>
      <c r="L1293" s="5"/>
      <c r="M1293" s="5"/>
      <c r="N1293" s="5"/>
      <c r="O1293" s="5"/>
      <c r="P1293" s="5"/>
      <c r="Q1293" s="5"/>
      <c r="R1293" s="5"/>
      <c r="S1293" s="5"/>
      <c r="T1293" s="5"/>
    </row>
    <row r="1294" spans="1:20" x14ac:dyDescent="0.2">
      <c r="A1294" s="4"/>
      <c r="B1294" s="4"/>
      <c r="C1294" s="5"/>
      <c r="D1294" s="5"/>
      <c r="E1294" s="5"/>
      <c r="F1294" s="5"/>
      <c r="G1294" s="5"/>
      <c r="H1294" s="5"/>
      <c r="I1294" s="5"/>
      <c r="J1294" s="5"/>
      <c r="K1294" s="5"/>
      <c r="L1294" s="5"/>
      <c r="M1294" s="5"/>
      <c r="N1294" s="5"/>
      <c r="O1294" s="5"/>
      <c r="P1294" s="5"/>
      <c r="Q1294" s="5"/>
      <c r="R1294" s="5"/>
      <c r="S1294" s="5"/>
      <c r="T1294" s="5"/>
    </row>
    <row r="1295" spans="1:20" x14ac:dyDescent="0.2">
      <c r="A1295" s="4"/>
      <c r="B1295" s="4"/>
      <c r="C1295" s="5"/>
      <c r="D1295" s="5"/>
      <c r="E1295" s="5"/>
      <c r="F1295" s="5"/>
      <c r="G1295" s="5"/>
      <c r="H1295" s="5"/>
      <c r="I1295" s="5"/>
      <c r="J1295" s="5"/>
      <c r="K1295" s="5"/>
      <c r="L1295" s="5"/>
      <c r="M1295" s="5"/>
      <c r="N1295" s="5"/>
      <c r="O1295" s="5"/>
      <c r="P1295" s="5"/>
      <c r="Q1295" s="5"/>
      <c r="R1295" s="5"/>
      <c r="S1295" s="5"/>
      <c r="T1295" s="5"/>
    </row>
    <row r="1296" spans="1:20" x14ac:dyDescent="0.2">
      <c r="A1296" s="4"/>
      <c r="B1296" s="4"/>
      <c r="C1296" s="5"/>
      <c r="D1296" s="5"/>
      <c r="E1296" s="5"/>
      <c r="F1296" s="5"/>
      <c r="G1296" s="5"/>
      <c r="H1296" s="5"/>
      <c r="I1296" s="5"/>
      <c r="J1296" s="5"/>
      <c r="K1296" s="5"/>
      <c r="L1296" s="5"/>
      <c r="M1296" s="5"/>
      <c r="N1296" s="5"/>
      <c r="O1296" s="5"/>
      <c r="P1296" s="5"/>
      <c r="Q1296" s="5"/>
      <c r="R1296" s="5"/>
      <c r="S1296" s="5"/>
      <c r="T1296" s="5"/>
    </row>
    <row r="1297" spans="1:20" x14ac:dyDescent="0.2">
      <c r="A1297" s="4"/>
      <c r="B1297" s="4"/>
      <c r="C1297" s="5"/>
      <c r="D1297" s="5"/>
      <c r="E1297" s="5"/>
      <c r="F1297" s="5"/>
      <c r="G1297" s="5"/>
      <c r="H1297" s="5"/>
      <c r="I1297" s="5"/>
      <c r="J1297" s="5"/>
      <c r="K1297" s="5"/>
      <c r="L1297" s="5"/>
      <c r="M1297" s="5"/>
      <c r="N1297" s="5"/>
      <c r="O1297" s="5"/>
      <c r="P1297" s="5"/>
      <c r="Q1297" s="5"/>
      <c r="R1297" s="5"/>
      <c r="S1297" s="5"/>
      <c r="T1297" s="5"/>
    </row>
    <row r="1298" spans="1:20" x14ac:dyDescent="0.2">
      <c r="A1298" s="4"/>
      <c r="B1298" s="4"/>
      <c r="C1298" s="5"/>
      <c r="D1298" s="5"/>
      <c r="E1298" s="5"/>
      <c r="F1298" s="5"/>
      <c r="G1298" s="5"/>
      <c r="H1298" s="5"/>
      <c r="I1298" s="5"/>
      <c r="J1298" s="5"/>
      <c r="K1298" s="5"/>
      <c r="L1298" s="5"/>
      <c r="M1298" s="5"/>
      <c r="N1298" s="5"/>
      <c r="O1298" s="5"/>
      <c r="P1298" s="5"/>
      <c r="Q1298" s="5"/>
      <c r="R1298" s="5"/>
      <c r="S1298" s="5"/>
      <c r="T1298" s="5"/>
    </row>
    <row r="1299" spans="1:20" x14ac:dyDescent="0.2">
      <c r="A1299" s="4"/>
      <c r="B1299" s="4"/>
      <c r="C1299" s="5"/>
      <c r="D1299" s="5"/>
      <c r="E1299" s="5"/>
      <c r="F1299" s="5"/>
      <c r="G1299" s="5"/>
      <c r="H1299" s="5"/>
      <c r="I1299" s="5"/>
      <c r="J1299" s="5"/>
      <c r="K1299" s="5"/>
      <c r="L1299" s="5"/>
      <c r="M1299" s="5"/>
      <c r="N1299" s="5"/>
      <c r="O1299" s="5"/>
      <c r="P1299" s="5"/>
      <c r="Q1299" s="5"/>
      <c r="R1299" s="5"/>
      <c r="S1299" s="5"/>
      <c r="T1299" s="5"/>
    </row>
    <row r="1300" spans="1:20" x14ac:dyDescent="0.2">
      <c r="A1300" s="4"/>
      <c r="B1300" s="4"/>
      <c r="C1300" s="5"/>
      <c r="D1300" s="5"/>
      <c r="E1300" s="5"/>
      <c r="F1300" s="5"/>
      <c r="G1300" s="5"/>
      <c r="H1300" s="5"/>
      <c r="I1300" s="5"/>
      <c r="J1300" s="5"/>
      <c r="K1300" s="5"/>
      <c r="L1300" s="5"/>
      <c r="M1300" s="5"/>
      <c r="N1300" s="5"/>
      <c r="O1300" s="5"/>
      <c r="P1300" s="5"/>
      <c r="Q1300" s="5"/>
      <c r="R1300" s="5"/>
      <c r="S1300" s="5"/>
      <c r="T1300" s="5"/>
    </row>
    <row r="1301" spans="1:20" x14ac:dyDescent="0.2">
      <c r="A1301" s="4"/>
      <c r="B1301" s="4"/>
      <c r="C1301" s="5"/>
      <c r="D1301" s="5"/>
      <c r="E1301" s="5"/>
      <c r="F1301" s="5"/>
      <c r="G1301" s="5"/>
      <c r="H1301" s="5"/>
      <c r="I1301" s="5"/>
      <c r="J1301" s="5"/>
      <c r="K1301" s="5"/>
      <c r="L1301" s="5"/>
      <c r="M1301" s="5"/>
      <c r="N1301" s="5"/>
      <c r="O1301" s="5"/>
      <c r="P1301" s="5"/>
      <c r="Q1301" s="5"/>
      <c r="R1301" s="5"/>
      <c r="S1301" s="5"/>
      <c r="T1301" s="5"/>
    </row>
    <row r="1302" spans="1:20" x14ac:dyDescent="0.2">
      <c r="A1302" s="4"/>
      <c r="B1302" s="4"/>
      <c r="C1302" s="5"/>
      <c r="D1302" s="5"/>
      <c r="E1302" s="5"/>
      <c r="F1302" s="5"/>
      <c r="G1302" s="5"/>
      <c r="H1302" s="5"/>
      <c r="I1302" s="5"/>
      <c r="J1302" s="5"/>
      <c r="K1302" s="5"/>
      <c r="L1302" s="5"/>
      <c r="M1302" s="5"/>
      <c r="N1302" s="5"/>
      <c r="O1302" s="5"/>
      <c r="P1302" s="5"/>
      <c r="Q1302" s="5"/>
      <c r="R1302" s="5"/>
      <c r="S1302" s="5"/>
      <c r="T1302" s="5"/>
    </row>
    <row r="1303" spans="1:20" x14ac:dyDescent="0.2">
      <c r="A1303" s="4"/>
      <c r="B1303" s="4"/>
      <c r="C1303" s="5"/>
      <c r="D1303" s="5"/>
      <c r="E1303" s="5"/>
      <c r="F1303" s="5"/>
      <c r="G1303" s="5"/>
      <c r="H1303" s="5"/>
      <c r="I1303" s="5"/>
      <c r="J1303" s="5"/>
      <c r="K1303" s="5"/>
      <c r="L1303" s="5"/>
      <c r="M1303" s="5"/>
      <c r="N1303" s="5"/>
      <c r="O1303" s="5"/>
      <c r="P1303" s="5"/>
      <c r="Q1303" s="5"/>
      <c r="R1303" s="5"/>
      <c r="S1303" s="5"/>
      <c r="T1303" s="5"/>
    </row>
    <row r="1304" spans="1:20" x14ac:dyDescent="0.2">
      <c r="A1304" s="4"/>
      <c r="B1304" s="4"/>
      <c r="C1304" s="5"/>
      <c r="D1304" s="5"/>
      <c r="E1304" s="5"/>
      <c r="F1304" s="5"/>
      <c r="G1304" s="5"/>
      <c r="H1304" s="5"/>
      <c r="I1304" s="5"/>
      <c r="J1304" s="5"/>
      <c r="K1304" s="5"/>
      <c r="L1304" s="5"/>
      <c r="M1304" s="5"/>
      <c r="N1304" s="5"/>
      <c r="O1304" s="5"/>
      <c r="P1304" s="5"/>
      <c r="Q1304" s="5"/>
      <c r="R1304" s="5"/>
      <c r="S1304" s="5"/>
      <c r="T1304" s="5"/>
    </row>
    <row r="1305" spans="1:20" x14ac:dyDescent="0.2">
      <c r="A1305" s="4"/>
      <c r="B1305" s="4"/>
      <c r="C1305" s="5"/>
      <c r="D1305" s="5"/>
      <c r="E1305" s="5"/>
      <c r="F1305" s="5"/>
      <c r="G1305" s="5"/>
      <c r="H1305" s="5"/>
      <c r="I1305" s="5"/>
      <c r="J1305" s="5"/>
      <c r="K1305" s="5"/>
      <c r="L1305" s="5"/>
      <c r="M1305" s="5"/>
      <c r="N1305" s="5"/>
      <c r="O1305" s="5"/>
      <c r="P1305" s="5"/>
      <c r="Q1305" s="5"/>
      <c r="R1305" s="5"/>
      <c r="S1305" s="5"/>
      <c r="T1305" s="5"/>
    </row>
    <row r="1306" spans="1:20" x14ac:dyDescent="0.2">
      <c r="A1306" s="4"/>
      <c r="B1306" s="4"/>
      <c r="C1306" s="5"/>
      <c r="D1306" s="5"/>
      <c r="E1306" s="5"/>
      <c r="F1306" s="5"/>
      <c r="G1306" s="5"/>
      <c r="H1306" s="5"/>
      <c r="I1306" s="5"/>
      <c r="J1306" s="5"/>
      <c r="K1306" s="5"/>
      <c r="L1306" s="5"/>
      <c r="M1306" s="5"/>
      <c r="N1306" s="5"/>
      <c r="O1306" s="5"/>
      <c r="P1306" s="5"/>
      <c r="Q1306" s="5"/>
      <c r="R1306" s="5"/>
      <c r="S1306" s="5"/>
      <c r="T1306" s="5"/>
    </row>
    <row r="1307" spans="1:20" x14ac:dyDescent="0.2">
      <c r="A1307" s="4"/>
      <c r="B1307" s="4"/>
      <c r="C1307" s="5"/>
      <c r="D1307" s="5"/>
      <c r="E1307" s="5"/>
      <c r="F1307" s="5"/>
      <c r="G1307" s="5"/>
      <c r="H1307" s="5"/>
      <c r="I1307" s="5"/>
      <c r="J1307" s="5"/>
      <c r="K1307" s="5"/>
      <c r="L1307" s="5"/>
      <c r="M1307" s="5"/>
      <c r="N1307" s="5"/>
      <c r="O1307" s="5"/>
      <c r="P1307" s="5"/>
      <c r="Q1307" s="5"/>
      <c r="R1307" s="5"/>
      <c r="S1307" s="5"/>
      <c r="T1307" s="5"/>
    </row>
    <row r="1308" spans="1:20" x14ac:dyDescent="0.2">
      <c r="A1308" s="4"/>
      <c r="B1308" s="4"/>
      <c r="C1308" s="5"/>
      <c r="D1308" s="5"/>
      <c r="E1308" s="5"/>
      <c r="F1308" s="5"/>
      <c r="G1308" s="5"/>
      <c r="H1308" s="5"/>
      <c r="I1308" s="5"/>
      <c r="J1308" s="5"/>
      <c r="K1308" s="5"/>
      <c r="L1308" s="5"/>
      <c r="M1308" s="5"/>
      <c r="N1308" s="5"/>
      <c r="O1308" s="5"/>
      <c r="P1308" s="5"/>
      <c r="Q1308" s="5"/>
      <c r="R1308" s="5"/>
      <c r="S1308" s="5"/>
      <c r="T1308" s="5"/>
    </row>
    <row r="1309" spans="1:20" x14ac:dyDescent="0.2">
      <c r="A1309" s="4"/>
      <c r="B1309" s="4"/>
      <c r="C1309" s="5"/>
      <c r="D1309" s="5"/>
      <c r="E1309" s="5"/>
      <c r="F1309" s="5"/>
      <c r="G1309" s="5"/>
      <c r="H1309" s="5"/>
      <c r="I1309" s="5"/>
      <c r="J1309" s="5"/>
      <c r="K1309" s="5"/>
      <c r="L1309" s="5"/>
      <c r="M1309" s="5"/>
      <c r="N1309" s="5"/>
      <c r="O1309" s="5"/>
      <c r="P1309" s="5"/>
      <c r="Q1309" s="5"/>
      <c r="R1309" s="5"/>
      <c r="S1309" s="5"/>
      <c r="T1309" s="5"/>
    </row>
    <row r="1310" spans="1:20" x14ac:dyDescent="0.2">
      <c r="A1310" s="4"/>
      <c r="B1310" s="4"/>
      <c r="C1310" s="5"/>
      <c r="D1310" s="5"/>
      <c r="E1310" s="5"/>
      <c r="F1310" s="5"/>
      <c r="G1310" s="5"/>
      <c r="H1310" s="5"/>
      <c r="I1310" s="5"/>
      <c r="J1310" s="5"/>
      <c r="K1310" s="5"/>
      <c r="L1310" s="5"/>
      <c r="M1310" s="5"/>
      <c r="N1310" s="5"/>
      <c r="O1310" s="5"/>
      <c r="P1310" s="5"/>
      <c r="Q1310" s="5"/>
      <c r="R1310" s="5"/>
      <c r="S1310" s="5"/>
      <c r="T1310" s="5"/>
    </row>
    <row r="1311" spans="1:20" x14ac:dyDescent="0.2">
      <c r="A1311" s="4"/>
      <c r="B1311" s="4"/>
      <c r="C1311" s="5"/>
      <c r="D1311" s="5"/>
      <c r="E1311" s="5"/>
      <c r="F1311" s="5"/>
      <c r="G1311" s="5"/>
      <c r="H1311" s="5"/>
      <c r="I1311" s="5"/>
      <c r="J1311" s="5"/>
      <c r="K1311" s="5"/>
      <c r="L1311" s="5"/>
      <c r="M1311" s="5"/>
      <c r="N1311" s="5"/>
      <c r="O1311" s="5"/>
      <c r="P1311" s="5"/>
      <c r="Q1311" s="5"/>
      <c r="R1311" s="5"/>
      <c r="S1311" s="5"/>
      <c r="T1311" s="5"/>
    </row>
    <row r="1312" spans="1:20" x14ac:dyDescent="0.2">
      <c r="A1312" s="4"/>
      <c r="B1312" s="4"/>
      <c r="C1312" s="5"/>
      <c r="D1312" s="5"/>
      <c r="E1312" s="5"/>
      <c r="F1312" s="5"/>
      <c r="G1312" s="5"/>
      <c r="H1312" s="5"/>
      <c r="I1312" s="5"/>
      <c r="J1312" s="5"/>
      <c r="K1312" s="5"/>
      <c r="L1312" s="5"/>
      <c r="M1312" s="5"/>
      <c r="N1312" s="5"/>
      <c r="O1312" s="5"/>
      <c r="P1312" s="5"/>
      <c r="Q1312" s="5"/>
      <c r="R1312" s="5"/>
      <c r="S1312" s="5"/>
      <c r="T1312" s="5"/>
    </row>
    <row r="1313" spans="1:20" x14ac:dyDescent="0.2">
      <c r="A1313" s="4"/>
      <c r="B1313" s="4"/>
      <c r="C1313" s="5"/>
      <c r="D1313" s="5"/>
      <c r="E1313" s="5"/>
      <c r="F1313" s="5"/>
      <c r="G1313" s="5"/>
      <c r="H1313" s="5"/>
      <c r="I1313" s="5"/>
      <c r="J1313" s="5"/>
      <c r="K1313" s="5"/>
      <c r="L1313" s="5"/>
      <c r="M1313" s="5"/>
      <c r="N1313" s="5"/>
      <c r="O1313" s="5"/>
      <c r="P1313" s="5"/>
      <c r="Q1313" s="5"/>
      <c r="R1313" s="5"/>
      <c r="S1313" s="5"/>
      <c r="T1313" s="5"/>
    </row>
    <row r="1314" spans="1:20" x14ac:dyDescent="0.2">
      <c r="A1314" s="4"/>
      <c r="B1314" s="4"/>
      <c r="C1314" s="5"/>
      <c r="D1314" s="5"/>
      <c r="E1314" s="5"/>
      <c r="F1314" s="5"/>
      <c r="G1314" s="5"/>
      <c r="H1314" s="5"/>
      <c r="I1314" s="5"/>
      <c r="J1314" s="5"/>
      <c r="K1314" s="5"/>
      <c r="L1314" s="5"/>
      <c r="M1314" s="5"/>
      <c r="N1314" s="5"/>
      <c r="O1314" s="5"/>
      <c r="P1314" s="5"/>
      <c r="Q1314" s="5"/>
      <c r="R1314" s="5"/>
      <c r="S1314" s="5"/>
      <c r="T1314" s="5"/>
    </row>
    <row r="1315" spans="1:20" x14ac:dyDescent="0.2">
      <c r="A1315" s="4"/>
      <c r="B1315" s="4"/>
      <c r="C1315" s="5"/>
      <c r="D1315" s="5"/>
      <c r="E1315" s="5"/>
      <c r="F1315" s="5"/>
      <c r="G1315" s="5"/>
      <c r="H1315" s="5"/>
      <c r="I1315" s="5"/>
      <c r="J1315" s="5"/>
      <c r="K1315" s="5"/>
      <c r="L1315" s="5"/>
      <c r="M1315" s="5"/>
      <c r="N1315" s="5"/>
      <c r="O1315" s="5"/>
      <c r="P1315" s="5"/>
      <c r="Q1315" s="5"/>
      <c r="R1315" s="5"/>
      <c r="S1315" s="5"/>
      <c r="T1315" s="5"/>
    </row>
    <row r="1316" spans="1:20" x14ac:dyDescent="0.2">
      <c r="A1316" s="4"/>
      <c r="B1316" s="4"/>
      <c r="C1316" s="5"/>
      <c r="D1316" s="5"/>
      <c r="E1316" s="5"/>
      <c r="F1316" s="5"/>
      <c r="G1316" s="5"/>
      <c r="H1316" s="5"/>
      <c r="I1316" s="5"/>
      <c r="J1316" s="5"/>
      <c r="K1316" s="5"/>
      <c r="L1316" s="5"/>
      <c r="M1316" s="5"/>
      <c r="N1316" s="5"/>
      <c r="O1316" s="5"/>
      <c r="P1316" s="5"/>
      <c r="Q1316" s="5"/>
      <c r="R1316" s="5"/>
      <c r="S1316" s="5"/>
      <c r="T1316" s="5"/>
    </row>
    <row r="1317" spans="1:20" x14ac:dyDescent="0.2">
      <c r="A1317" s="4"/>
      <c r="B1317" s="4"/>
      <c r="C1317" s="5"/>
      <c r="D1317" s="5"/>
      <c r="E1317" s="5"/>
      <c r="F1317" s="5"/>
      <c r="G1317" s="5"/>
      <c r="H1317" s="5"/>
      <c r="I1317" s="5"/>
      <c r="J1317" s="5"/>
      <c r="K1317" s="5"/>
      <c r="L1317" s="5"/>
      <c r="M1317" s="5"/>
      <c r="N1317" s="5"/>
      <c r="O1317" s="5"/>
      <c r="P1317" s="5"/>
      <c r="Q1317" s="5"/>
      <c r="R1317" s="5"/>
      <c r="S1317" s="5"/>
      <c r="T1317" s="5"/>
    </row>
    <row r="1318" spans="1:20" x14ac:dyDescent="0.2">
      <c r="A1318" s="4"/>
      <c r="B1318" s="4"/>
      <c r="C1318" s="5"/>
      <c r="D1318" s="5"/>
      <c r="E1318" s="5"/>
      <c r="F1318" s="5"/>
      <c r="G1318" s="5"/>
      <c r="H1318" s="5"/>
      <c r="I1318" s="5"/>
      <c r="J1318" s="5"/>
      <c r="K1318" s="5"/>
      <c r="L1318" s="5"/>
      <c r="M1318" s="5"/>
      <c r="N1318" s="5"/>
      <c r="O1318" s="5"/>
      <c r="P1318" s="5"/>
      <c r="Q1318" s="5"/>
      <c r="R1318" s="5"/>
      <c r="S1318" s="5"/>
      <c r="T1318" s="5"/>
    </row>
    <row r="1319" spans="1:20" x14ac:dyDescent="0.2">
      <c r="A1319" s="4"/>
      <c r="B1319" s="4"/>
      <c r="C1319" s="5"/>
      <c r="D1319" s="5"/>
      <c r="E1319" s="5"/>
      <c r="F1319" s="5"/>
      <c r="G1319" s="5"/>
      <c r="H1319" s="5"/>
      <c r="I1319" s="5"/>
      <c r="J1319" s="5"/>
      <c r="K1319" s="5"/>
      <c r="L1319" s="5"/>
      <c r="M1319" s="5"/>
      <c r="N1319" s="5"/>
      <c r="O1319" s="5"/>
      <c r="P1319" s="5"/>
      <c r="Q1319" s="5"/>
      <c r="R1319" s="5"/>
      <c r="S1319" s="5"/>
      <c r="T1319" s="5"/>
    </row>
    <row r="1320" spans="1:20" x14ac:dyDescent="0.2">
      <c r="A1320" s="4"/>
      <c r="B1320" s="4"/>
      <c r="C1320" s="5"/>
      <c r="D1320" s="5"/>
      <c r="E1320" s="5"/>
      <c r="F1320" s="5"/>
      <c r="G1320" s="5"/>
      <c r="H1320" s="5"/>
      <c r="I1320" s="5"/>
      <c r="J1320" s="5"/>
      <c r="K1320" s="5"/>
      <c r="L1320" s="5"/>
      <c r="M1320" s="5"/>
      <c r="N1320" s="5"/>
      <c r="O1320" s="5"/>
      <c r="P1320" s="5"/>
      <c r="Q1320" s="5"/>
      <c r="R1320" s="5"/>
      <c r="S1320" s="5"/>
      <c r="T1320" s="5"/>
    </row>
    <row r="1321" spans="1:20" x14ac:dyDescent="0.2">
      <c r="A1321" s="4"/>
      <c r="B1321" s="4"/>
      <c r="C1321" s="5"/>
      <c r="D1321" s="5"/>
      <c r="E1321" s="5"/>
      <c r="F1321" s="5"/>
      <c r="G1321" s="5"/>
      <c r="H1321" s="5"/>
      <c r="I1321" s="5"/>
      <c r="J1321" s="5"/>
      <c r="K1321" s="5"/>
      <c r="L1321" s="5"/>
      <c r="M1321" s="5"/>
      <c r="N1321" s="5"/>
      <c r="O1321" s="5"/>
      <c r="P1321" s="5"/>
      <c r="Q1321" s="5"/>
      <c r="R1321" s="5"/>
      <c r="S1321" s="5"/>
      <c r="T1321" s="5"/>
    </row>
    <row r="1322" spans="1:20" x14ac:dyDescent="0.2">
      <c r="A1322" s="4"/>
      <c r="B1322" s="4"/>
      <c r="C1322" s="5"/>
      <c r="D1322" s="5"/>
      <c r="E1322" s="5"/>
      <c r="F1322" s="5"/>
      <c r="G1322" s="5"/>
      <c r="H1322" s="5"/>
      <c r="I1322" s="5"/>
      <c r="J1322" s="5"/>
      <c r="K1322" s="5"/>
      <c r="L1322" s="5"/>
      <c r="M1322" s="5"/>
      <c r="N1322" s="5"/>
      <c r="O1322" s="5"/>
      <c r="P1322" s="5"/>
      <c r="Q1322" s="5"/>
      <c r="R1322" s="5"/>
      <c r="S1322" s="5"/>
      <c r="T1322" s="5"/>
    </row>
    <row r="1323" spans="1:20" x14ac:dyDescent="0.2">
      <c r="A1323" s="4"/>
      <c r="B1323" s="4"/>
      <c r="C1323" s="5"/>
      <c r="D1323" s="5"/>
      <c r="E1323" s="5"/>
      <c r="F1323" s="5"/>
      <c r="G1323" s="5"/>
      <c r="H1323" s="5"/>
      <c r="I1323" s="5"/>
      <c r="J1323" s="5"/>
      <c r="K1323" s="5"/>
      <c r="L1323" s="5"/>
      <c r="M1323" s="5"/>
      <c r="N1323" s="5"/>
      <c r="O1323" s="5"/>
      <c r="P1323" s="5"/>
      <c r="Q1323" s="5"/>
      <c r="R1323" s="5"/>
      <c r="S1323" s="5"/>
      <c r="T1323" s="5"/>
    </row>
    <row r="1324" spans="1:20" x14ac:dyDescent="0.2">
      <c r="A1324" s="4"/>
      <c r="B1324" s="4"/>
      <c r="C1324" s="5"/>
      <c r="D1324" s="5"/>
      <c r="E1324" s="5"/>
      <c r="F1324" s="5"/>
      <c r="G1324" s="5"/>
      <c r="H1324" s="5"/>
      <c r="I1324" s="5"/>
      <c r="J1324" s="5"/>
      <c r="K1324" s="5"/>
      <c r="L1324" s="5"/>
      <c r="M1324" s="5"/>
      <c r="N1324" s="5"/>
      <c r="O1324" s="5"/>
      <c r="P1324" s="5"/>
      <c r="Q1324" s="5"/>
      <c r="R1324" s="5"/>
      <c r="S1324" s="5"/>
      <c r="T1324" s="5"/>
    </row>
    <row r="1325" spans="1:20" x14ac:dyDescent="0.2">
      <c r="A1325" s="4"/>
      <c r="B1325" s="4"/>
      <c r="C1325" s="5"/>
      <c r="D1325" s="5"/>
      <c r="E1325" s="5"/>
      <c r="F1325" s="5"/>
      <c r="G1325" s="5"/>
      <c r="H1325" s="5"/>
      <c r="I1325" s="5"/>
      <c r="J1325" s="5"/>
      <c r="K1325" s="5"/>
      <c r="L1325" s="5"/>
      <c r="M1325" s="5"/>
      <c r="N1325" s="5"/>
      <c r="O1325" s="5"/>
      <c r="P1325" s="5"/>
      <c r="Q1325" s="5"/>
      <c r="R1325" s="5"/>
      <c r="S1325" s="5"/>
      <c r="T1325" s="5"/>
    </row>
    <row r="1326" spans="1:20" x14ac:dyDescent="0.2">
      <c r="A1326" s="4"/>
      <c r="B1326" s="4"/>
      <c r="C1326" s="5"/>
      <c r="D1326" s="5"/>
      <c r="E1326" s="5"/>
      <c r="F1326" s="5"/>
      <c r="G1326" s="5"/>
      <c r="H1326" s="5"/>
      <c r="I1326" s="5"/>
      <c r="J1326" s="5"/>
      <c r="K1326" s="5"/>
      <c r="L1326" s="5"/>
      <c r="M1326" s="5"/>
      <c r="N1326" s="5"/>
      <c r="O1326" s="5"/>
      <c r="P1326" s="5"/>
      <c r="Q1326" s="5"/>
      <c r="R1326" s="5"/>
      <c r="S1326" s="5"/>
      <c r="T1326" s="5"/>
    </row>
    <row r="1327" spans="1:20" x14ac:dyDescent="0.2">
      <c r="A1327" s="4"/>
      <c r="B1327" s="4"/>
      <c r="C1327" s="5"/>
      <c r="D1327" s="5"/>
      <c r="E1327" s="5"/>
      <c r="F1327" s="5"/>
      <c r="G1327" s="5"/>
      <c r="H1327" s="5"/>
      <c r="I1327" s="5"/>
      <c r="J1327" s="5"/>
      <c r="K1327" s="5"/>
      <c r="L1327" s="5"/>
      <c r="M1327" s="5"/>
      <c r="N1327" s="5"/>
      <c r="O1327" s="5"/>
      <c r="P1327" s="5"/>
      <c r="Q1327" s="5"/>
      <c r="R1327" s="5"/>
      <c r="S1327" s="5"/>
      <c r="T1327" s="5"/>
    </row>
    <row r="1328" spans="1:20" x14ac:dyDescent="0.2">
      <c r="A1328" s="4"/>
      <c r="B1328" s="4"/>
      <c r="C1328" s="5"/>
      <c r="D1328" s="5"/>
      <c r="E1328" s="5"/>
      <c r="F1328" s="5"/>
      <c r="G1328" s="5"/>
      <c r="H1328" s="5"/>
      <c r="I1328" s="5"/>
      <c r="J1328" s="5"/>
      <c r="K1328" s="5"/>
      <c r="L1328" s="5"/>
      <c r="M1328" s="5"/>
      <c r="N1328" s="5"/>
      <c r="O1328" s="5"/>
      <c r="P1328" s="5"/>
      <c r="Q1328" s="5"/>
      <c r="R1328" s="5"/>
      <c r="S1328" s="5"/>
      <c r="T1328" s="5"/>
    </row>
    <row r="1329" spans="1:20" x14ac:dyDescent="0.2">
      <c r="A1329" s="4"/>
      <c r="B1329" s="4"/>
      <c r="C1329" s="5"/>
      <c r="D1329" s="5"/>
      <c r="E1329" s="5"/>
      <c r="F1329" s="5"/>
      <c r="G1329" s="5"/>
      <c r="H1329" s="5"/>
      <c r="I1329" s="5"/>
      <c r="J1329" s="5"/>
      <c r="K1329" s="5"/>
      <c r="L1329" s="5"/>
      <c r="M1329" s="5"/>
      <c r="N1329" s="5"/>
      <c r="O1329" s="5"/>
      <c r="P1329" s="5"/>
      <c r="Q1329" s="5"/>
      <c r="R1329" s="5"/>
      <c r="S1329" s="5"/>
      <c r="T1329" s="5"/>
    </row>
    <row r="1330" spans="1:20" x14ac:dyDescent="0.2">
      <c r="A1330" s="4"/>
      <c r="B1330" s="4"/>
      <c r="C1330" s="5"/>
      <c r="D1330" s="5"/>
      <c r="E1330" s="5"/>
      <c r="F1330" s="5"/>
      <c r="G1330" s="5"/>
      <c r="H1330" s="5"/>
      <c r="I1330" s="5"/>
      <c r="J1330" s="5"/>
      <c r="K1330" s="5"/>
      <c r="L1330" s="5"/>
      <c r="M1330" s="5"/>
      <c r="N1330" s="5"/>
      <c r="O1330" s="5"/>
      <c r="P1330" s="5"/>
      <c r="Q1330" s="5"/>
      <c r="R1330" s="5"/>
      <c r="S1330" s="5"/>
      <c r="T1330" s="5"/>
    </row>
    <row r="1331" spans="1:20" x14ac:dyDescent="0.2">
      <c r="A1331" s="4"/>
      <c r="B1331" s="4"/>
      <c r="C1331" s="5"/>
      <c r="D1331" s="5"/>
      <c r="E1331" s="5"/>
      <c r="F1331" s="5"/>
      <c r="G1331" s="5"/>
      <c r="H1331" s="5"/>
      <c r="I1331" s="5"/>
      <c r="J1331" s="5"/>
      <c r="K1331" s="5"/>
      <c r="L1331" s="5"/>
      <c r="M1331" s="5"/>
      <c r="N1331" s="5"/>
      <c r="O1331" s="5"/>
      <c r="P1331" s="5"/>
      <c r="Q1331" s="5"/>
      <c r="R1331" s="5"/>
      <c r="S1331" s="5"/>
      <c r="T1331" s="5"/>
    </row>
    <row r="1332" spans="1:20" x14ac:dyDescent="0.2">
      <c r="A1332" s="4"/>
      <c r="B1332" s="4"/>
      <c r="C1332" s="5"/>
      <c r="D1332" s="5"/>
      <c r="E1332" s="5"/>
      <c r="F1332" s="5"/>
      <c r="G1332" s="5"/>
      <c r="H1332" s="5"/>
      <c r="I1332" s="5"/>
      <c r="J1332" s="5"/>
      <c r="K1332" s="5"/>
      <c r="L1332" s="5"/>
      <c r="M1332" s="5"/>
      <c r="N1332" s="5"/>
      <c r="O1332" s="5"/>
      <c r="P1332" s="5"/>
      <c r="Q1332" s="5"/>
      <c r="R1332" s="5"/>
      <c r="S1332" s="5"/>
      <c r="T1332" s="5"/>
    </row>
    <row r="1333" spans="1:20" x14ac:dyDescent="0.2">
      <c r="A1333" s="4"/>
      <c r="B1333" s="4"/>
      <c r="C1333" s="5"/>
      <c r="D1333" s="5"/>
      <c r="E1333" s="5"/>
      <c r="F1333" s="5"/>
      <c r="G1333" s="5"/>
      <c r="H1333" s="5"/>
      <c r="I1333" s="5"/>
      <c r="J1333" s="5"/>
      <c r="K1333" s="5"/>
      <c r="L1333" s="5"/>
      <c r="M1333" s="5"/>
      <c r="N1333" s="5"/>
      <c r="O1333" s="5"/>
      <c r="P1333" s="5"/>
      <c r="Q1333" s="5"/>
      <c r="R1333" s="5"/>
      <c r="S1333" s="5"/>
      <c r="T1333" s="5"/>
    </row>
    <row r="1334" spans="1:20" x14ac:dyDescent="0.2">
      <c r="A1334" s="4"/>
      <c r="B1334" s="4"/>
      <c r="C1334" s="5"/>
      <c r="D1334" s="5"/>
      <c r="E1334" s="5"/>
      <c r="F1334" s="5"/>
      <c r="G1334" s="5"/>
      <c r="H1334" s="5"/>
      <c r="I1334" s="5"/>
      <c r="J1334" s="5"/>
      <c r="K1334" s="5"/>
      <c r="L1334" s="5"/>
      <c r="M1334" s="5"/>
      <c r="N1334" s="5"/>
      <c r="O1334" s="5"/>
      <c r="P1334" s="5"/>
      <c r="Q1334" s="5"/>
      <c r="R1334" s="5"/>
      <c r="S1334" s="5"/>
      <c r="T1334" s="5"/>
    </row>
    <row r="1335" spans="1:20" x14ac:dyDescent="0.2">
      <c r="A1335" s="4"/>
      <c r="B1335" s="4"/>
      <c r="C1335" s="5"/>
      <c r="D1335" s="5"/>
      <c r="E1335" s="5"/>
      <c r="F1335" s="5"/>
      <c r="G1335" s="5"/>
      <c r="H1335" s="5"/>
      <c r="I1335" s="5"/>
      <c r="J1335" s="5"/>
      <c r="K1335" s="5"/>
      <c r="L1335" s="5"/>
      <c r="M1335" s="5"/>
      <c r="N1335" s="5"/>
      <c r="O1335" s="5"/>
      <c r="P1335" s="5"/>
      <c r="Q1335" s="5"/>
      <c r="R1335" s="5"/>
      <c r="S1335" s="5"/>
      <c r="T1335" s="5"/>
    </row>
    <row r="1336" spans="1:20" x14ac:dyDescent="0.2">
      <c r="A1336" s="4"/>
      <c r="B1336" s="4"/>
      <c r="C1336" s="5"/>
      <c r="D1336" s="5"/>
      <c r="E1336" s="5"/>
      <c r="F1336" s="5"/>
      <c r="G1336" s="5"/>
      <c r="H1336" s="5"/>
      <c r="I1336" s="5"/>
      <c r="J1336" s="5"/>
      <c r="K1336" s="5"/>
      <c r="L1336" s="5"/>
      <c r="M1336" s="5"/>
      <c r="N1336" s="5"/>
      <c r="O1336" s="5"/>
      <c r="P1336" s="5"/>
      <c r="Q1336" s="5"/>
      <c r="R1336" s="5"/>
      <c r="S1336" s="5"/>
      <c r="T1336" s="5"/>
    </row>
    <row r="1337" spans="1:20" x14ac:dyDescent="0.2">
      <c r="A1337" s="4"/>
      <c r="B1337" s="4"/>
      <c r="C1337" s="5"/>
      <c r="D1337" s="5"/>
      <c r="E1337" s="5"/>
      <c r="F1337" s="5"/>
      <c r="G1337" s="5"/>
      <c r="H1337" s="5"/>
      <c r="I1337" s="5"/>
      <c r="J1337" s="5"/>
      <c r="K1337" s="5"/>
      <c r="L1337" s="5"/>
      <c r="M1337" s="5"/>
      <c r="N1337" s="5"/>
      <c r="O1337" s="5"/>
      <c r="P1337" s="5"/>
      <c r="Q1337" s="5"/>
      <c r="R1337" s="5"/>
      <c r="S1337" s="5"/>
      <c r="T1337" s="5"/>
    </row>
    <row r="1338" spans="1:20" x14ac:dyDescent="0.2">
      <c r="A1338" s="4"/>
      <c r="B1338" s="4"/>
      <c r="C1338" s="5"/>
      <c r="D1338" s="5"/>
      <c r="E1338" s="5"/>
      <c r="F1338" s="5"/>
      <c r="G1338" s="5"/>
      <c r="H1338" s="5"/>
      <c r="I1338" s="5"/>
      <c r="J1338" s="5"/>
      <c r="K1338" s="5"/>
      <c r="L1338" s="5"/>
      <c r="M1338" s="5"/>
      <c r="N1338" s="5"/>
      <c r="O1338" s="5"/>
      <c r="P1338" s="5"/>
      <c r="Q1338" s="5"/>
      <c r="R1338" s="5"/>
      <c r="S1338" s="5"/>
      <c r="T1338" s="5"/>
    </row>
    <row r="1339" spans="1:20" x14ac:dyDescent="0.2">
      <c r="A1339" s="4"/>
      <c r="B1339" s="4"/>
      <c r="C1339" s="5"/>
      <c r="D1339" s="5"/>
      <c r="E1339" s="5"/>
      <c r="F1339" s="5"/>
      <c r="G1339" s="5"/>
      <c r="H1339" s="5"/>
      <c r="I1339" s="5"/>
      <c r="J1339" s="5"/>
      <c r="K1339" s="5"/>
      <c r="L1339" s="5"/>
      <c r="M1339" s="5"/>
      <c r="N1339" s="5"/>
      <c r="O1339" s="5"/>
      <c r="P1339" s="5"/>
      <c r="Q1339" s="5"/>
      <c r="R1339" s="5"/>
      <c r="S1339" s="5"/>
      <c r="T1339" s="5"/>
    </row>
    <row r="1340" spans="1:20" x14ac:dyDescent="0.2">
      <c r="A1340" s="4"/>
      <c r="B1340" s="4"/>
      <c r="C1340" s="5"/>
      <c r="D1340" s="5"/>
      <c r="E1340" s="5"/>
      <c r="F1340" s="5"/>
      <c r="G1340" s="5"/>
      <c r="H1340" s="5"/>
      <c r="I1340" s="5"/>
      <c r="J1340" s="5"/>
      <c r="K1340" s="5"/>
      <c r="L1340" s="5"/>
      <c r="M1340" s="5"/>
      <c r="N1340" s="5"/>
      <c r="O1340" s="5"/>
      <c r="P1340" s="5"/>
      <c r="Q1340" s="5"/>
      <c r="R1340" s="5"/>
      <c r="S1340" s="5"/>
      <c r="T1340" s="5"/>
    </row>
    <row r="1341" spans="1:20" x14ac:dyDescent="0.2">
      <c r="A1341" s="4"/>
      <c r="B1341" s="4"/>
      <c r="C1341" s="5"/>
      <c r="D1341" s="5"/>
      <c r="E1341" s="5"/>
      <c r="F1341" s="5"/>
      <c r="G1341" s="5"/>
      <c r="H1341" s="5"/>
      <c r="I1341" s="5"/>
      <c r="J1341" s="5"/>
      <c r="K1341" s="5"/>
      <c r="L1341" s="5"/>
      <c r="M1341" s="5"/>
      <c r="N1341" s="5"/>
      <c r="O1341" s="5"/>
      <c r="P1341" s="5"/>
      <c r="Q1341" s="5"/>
      <c r="R1341" s="5"/>
      <c r="S1341" s="5"/>
      <c r="T1341" s="5"/>
    </row>
    <row r="1342" spans="1:20" x14ac:dyDescent="0.2">
      <c r="A1342" s="4"/>
      <c r="B1342" s="4"/>
      <c r="C1342" s="5"/>
      <c r="D1342" s="5"/>
      <c r="E1342" s="5"/>
      <c r="F1342" s="5"/>
      <c r="G1342" s="5"/>
      <c r="H1342" s="5"/>
      <c r="I1342" s="5"/>
      <c r="J1342" s="5"/>
      <c r="K1342" s="5"/>
      <c r="L1342" s="5"/>
      <c r="M1342" s="5"/>
      <c r="N1342" s="5"/>
      <c r="O1342" s="5"/>
      <c r="P1342" s="5"/>
      <c r="Q1342" s="5"/>
      <c r="R1342" s="5"/>
      <c r="S1342" s="5"/>
      <c r="T1342" s="5"/>
    </row>
    <row r="1343" spans="1:20" x14ac:dyDescent="0.2">
      <c r="A1343" s="4"/>
      <c r="B1343" s="4"/>
      <c r="C1343" s="5"/>
      <c r="D1343" s="5"/>
      <c r="E1343" s="5"/>
      <c r="F1343" s="5"/>
      <c r="G1343" s="5"/>
      <c r="H1343" s="5"/>
      <c r="I1343" s="5"/>
      <c r="J1343" s="5"/>
      <c r="K1343" s="5"/>
      <c r="L1343" s="5"/>
      <c r="M1343" s="5"/>
      <c r="N1343" s="5"/>
      <c r="O1343" s="5"/>
      <c r="P1343" s="5"/>
      <c r="Q1343" s="5"/>
      <c r="R1343" s="5"/>
      <c r="S1343" s="5"/>
      <c r="T1343" s="5"/>
    </row>
    <row r="1344" spans="1:20" x14ac:dyDescent="0.2">
      <c r="A1344" s="4"/>
      <c r="B1344" s="4"/>
      <c r="C1344" s="5"/>
      <c r="D1344" s="5"/>
      <c r="E1344" s="5"/>
      <c r="F1344" s="5"/>
      <c r="G1344" s="5"/>
      <c r="H1344" s="5"/>
      <c r="I1344" s="5"/>
      <c r="J1344" s="5"/>
      <c r="K1344" s="5"/>
      <c r="L1344" s="5"/>
      <c r="M1344" s="5"/>
      <c r="N1344" s="5"/>
      <c r="O1344" s="5"/>
      <c r="P1344" s="5"/>
      <c r="Q1344" s="5"/>
      <c r="R1344" s="5"/>
      <c r="S1344" s="5"/>
      <c r="T1344" s="5"/>
    </row>
    <row r="1345" spans="1:20" x14ac:dyDescent="0.2">
      <c r="A1345" s="4"/>
      <c r="B1345" s="4"/>
      <c r="C1345" s="5"/>
      <c r="D1345" s="5"/>
      <c r="E1345" s="5"/>
      <c r="F1345" s="5"/>
      <c r="G1345" s="5"/>
      <c r="H1345" s="5"/>
      <c r="I1345" s="5"/>
      <c r="J1345" s="5"/>
      <c r="K1345" s="5"/>
      <c r="L1345" s="5"/>
      <c r="M1345" s="5"/>
      <c r="N1345" s="5"/>
      <c r="O1345" s="5"/>
      <c r="P1345" s="5"/>
      <c r="Q1345" s="5"/>
      <c r="R1345" s="5"/>
      <c r="S1345" s="5"/>
      <c r="T1345" s="5"/>
    </row>
    <row r="1346" spans="1:20" x14ac:dyDescent="0.2">
      <c r="A1346" s="4"/>
      <c r="B1346" s="4"/>
      <c r="C1346" s="5"/>
      <c r="D1346" s="5"/>
      <c r="E1346" s="5"/>
      <c r="F1346" s="5"/>
      <c r="G1346" s="5"/>
      <c r="H1346" s="5"/>
      <c r="I1346" s="5"/>
      <c r="J1346" s="5"/>
      <c r="K1346" s="5"/>
      <c r="L1346" s="5"/>
      <c r="M1346" s="5"/>
      <c r="N1346" s="5"/>
      <c r="O1346" s="5"/>
      <c r="P1346" s="5"/>
      <c r="Q1346" s="5"/>
      <c r="R1346" s="5"/>
      <c r="S1346" s="5"/>
      <c r="T1346" s="5"/>
    </row>
    <row r="1347" spans="1:20" x14ac:dyDescent="0.2">
      <c r="A1347" s="4"/>
      <c r="B1347" s="4"/>
      <c r="C1347" s="5"/>
      <c r="D1347" s="5"/>
      <c r="E1347" s="5"/>
      <c r="F1347" s="5"/>
      <c r="G1347" s="5"/>
      <c r="H1347" s="5"/>
      <c r="I1347" s="5"/>
      <c r="J1347" s="5"/>
      <c r="K1347" s="5"/>
      <c r="L1347" s="5"/>
      <c r="M1347" s="5"/>
      <c r="N1347" s="5"/>
      <c r="O1347" s="5"/>
      <c r="P1347" s="5"/>
      <c r="Q1347" s="5"/>
      <c r="R1347" s="5"/>
      <c r="S1347" s="5"/>
      <c r="T1347" s="5"/>
    </row>
    <row r="1348" spans="1:20" x14ac:dyDescent="0.2">
      <c r="A1348" s="4"/>
      <c r="B1348" s="4"/>
      <c r="C1348" s="5"/>
      <c r="D1348" s="5"/>
      <c r="E1348" s="5"/>
      <c r="F1348" s="5"/>
      <c r="G1348" s="5"/>
      <c r="H1348" s="5"/>
      <c r="I1348" s="5"/>
      <c r="J1348" s="5"/>
      <c r="K1348" s="5"/>
      <c r="L1348" s="5"/>
      <c r="M1348" s="5"/>
      <c r="N1348" s="5"/>
      <c r="O1348" s="5"/>
      <c r="P1348" s="5"/>
      <c r="Q1348" s="5"/>
      <c r="R1348" s="5"/>
      <c r="S1348" s="5"/>
      <c r="T1348" s="5"/>
    </row>
    <row r="1349" spans="1:20" x14ac:dyDescent="0.2">
      <c r="A1349" s="4"/>
      <c r="B1349" s="4"/>
      <c r="C1349" s="5"/>
      <c r="D1349" s="5"/>
      <c r="E1349" s="5"/>
      <c r="F1349" s="5"/>
      <c r="G1349" s="5"/>
      <c r="H1349" s="5"/>
      <c r="I1349" s="5"/>
      <c r="J1349" s="5"/>
      <c r="K1349" s="5"/>
      <c r="L1349" s="5"/>
      <c r="M1349" s="5"/>
      <c r="N1349" s="5"/>
      <c r="O1349" s="5"/>
      <c r="P1349" s="5"/>
      <c r="Q1349" s="5"/>
      <c r="R1349" s="5"/>
      <c r="S1349" s="5"/>
      <c r="T1349" s="5"/>
    </row>
    <row r="1350" spans="1:20" x14ac:dyDescent="0.2">
      <c r="A1350" s="4"/>
      <c r="B1350" s="4"/>
      <c r="C1350" s="5"/>
      <c r="D1350" s="5"/>
      <c r="E1350" s="5"/>
      <c r="F1350" s="5"/>
      <c r="G1350" s="5"/>
      <c r="H1350" s="5"/>
      <c r="I1350" s="5"/>
      <c r="J1350" s="5"/>
      <c r="K1350" s="5"/>
      <c r="L1350" s="5"/>
      <c r="M1350" s="5"/>
      <c r="N1350" s="5"/>
      <c r="O1350" s="5"/>
      <c r="P1350" s="5"/>
      <c r="Q1350" s="5"/>
      <c r="R1350" s="5"/>
      <c r="S1350" s="5"/>
      <c r="T1350" s="5"/>
    </row>
    <row r="1351" spans="1:20" x14ac:dyDescent="0.2">
      <c r="A1351" s="4"/>
      <c r="B1351" s="4"/>
      <c r="C1351" s="5"/>
      <c r="D1351" s="5"/>
      <c r="E1351" s="5"/>
      <c r="F1351" s="5"/>
      <c r="G1351" s="5"/>
      <c r="H1351" s="5"/>
      <c r="I1351" s="5"/>
      <c r="J1351" s="5"/>
      <c r="K1351" s="5"/>
      <c r="L1351" s="5"/>
      <c r="M1351" s="5"/>
      <c r="N1351" s="5"/>
      <c r="O1351" s="5"/>
      <c r="P1351" s="5"/>
      <c r="Q1351" s="5"/>
      <c r="R1351" s="5"/>
      <c r="S1351" s="5"/>
      <c r="T1351" s="5"/>
    </row>
    <row r="1352" spans="1:20" x14ac:dyDescent="0.2">
      <c r="A1352" s="4"/>
      <c r="B1352" s="4"/>
      <c r="C1352" s="5"/>
      <c r="D1352" s="5"/>
      <c r="E1352" s="5"/>
      <c r="F1352" s="5"/>
      <c r="G1352" s="5"/>
      <c r="H1352" s="5"/>
      <c r="I1352" s="5"/>
      <c r="J1352" s="5"/>
      <c r="K1352" s="5"/>
      <c r="L1352" s="5"/>
      <c r="M1352" s="5"/>
      <c r="N1352" s="5"/>
      <c r="O1352" s="5"/>
      <c r="P1352" s="5"/>
      <c r="Q1352" s="5"/>
      <c r="R1352" s="5"/>
      <c r="S1352" s="5"/>
      <c r="T1352" s="5"/>
    </row>
    <row r="1353" spans="1:20" x14ac:dyDescent="0.2">
      <c r="A1353" s="4"/>
      <c r="B1353" s="4"/>
      <c r="C1353" s="5"/>
      <c r="D1353" s="5"/>
      <c r="E1353" s="5"/>
      <c r="F1353" s="5"/>
      <c r="G1353" s="5"/>
      <c r="H1353" s="5"/>
      <c r="I1353" s="5"/>
      <c r="J1353" s="5"/>
      <c r="K1353" s="5"/>
      <c r="L1353" s="5"/>
      <c r="M1353" s="5"/>
      <c r="N1353" s="5"/>
      <c r="O1353" s="5"/>
      <c r="P1353" s="5"/>
      <c r="Q1353" s="5"/>
      <c r="R1353" s="5"/>
      <c r="S1353" s="5"/>
      <c r="T1353" s="5"/>
    </row>
    <row r="1354" spans="1:20" x14ac:dyDescent="0.2">
      <c r="A1354" s="4"/>
      <c r="B1354" s="4"/>
      <c r="C1354" s="5"/>
      <c r="D1354" s="5"/>
      <c r="E1354" s="5"/>
      <c r="F1354" s="5"/>
      <c r="G1354" s="5"/>
      <c r="H1354" s="5"/>
      <c r="I1354" s="5"/>
      <c r="J1354" s="5"/>
      <c r="K1354" s="5"/>
      <c r="L1354" s="5"/>
      <c r="M1354" s="5"/>
      <c r="N1354" s="5"/>
      <c r="O1354" s="5"/>
      <c r="P1354" s="5"/>
      <c r="Q1354" s="5"/>
      <c r="R1354" s="5"/>
      <c r="S1354" s="5"/>
      <c r="T1354" s="5"/>
    </row>
    <row r="1355" spans="1:20" x14ac:dyDescent="0.2">
      <c r="A1355" s="4"/>
      <c r="B1355" s="4"/>
      <c r="C1355" s="5"/>
      <c r="D1355" s="5"/>
      <c r="E1355" s="5"/>
      <c r="F1355" s="5"/>
      <c r="G1355" s="5"/>
      <c r="H1355" s="5"/>
      <c r="I1355" s="5"/>
      <c r="J1355" s="5"/>
      <c r="K1355" s="5"/>
      <c r="L1355" s="5"/>
      <c r="M1355" s="5"/>
      <c r="N1355" s="5"/>
      <c r="O1355" s="5"/>
      <c r="P1355" s="5"/>
      <c r="Q1355" s="5"/>
      <c r="R1355" s="5"/>
      <c r="S1355" s="5"/>
      <c r="T1355" s="5"/>
    </row>
    <row r="1356" spans="1:20" x14ac:dyDescent="0.2">
      <c r="A1356" s="4"/>
      <c r="B1356" s="4"/>
      <c r="C1356" s="5"/>
      <c r="D1356" s="5"/>
      <c r="E1356" s="5"/>
      <c r="F1356" s="5"/>
      <c r="G1356" s="5"/>
      <c r="H1356" s="5"/>
      <c r="I1356" s="5"/>
      <c r="J1356" s="5"/>
      <c r="K1356" s="5"/>
      <c r="L1356" s="5"/>
      <c r="M1356" s="5"/>
      <c r="N1356" s="5"/>
      <c r="O1356" s="5"/>
      <c r="P1356" s="5"/>
      <c r="Q1356" s="5"/>
      <c r="R1356" s="5"/>
      <c r="S1356" s="5"/>
      <c r="T1356" s="5"/>
    </row>
    <row r="1357" spans="1:20" x14ac:dyDescent="0.2">
      <c r="A1357" s="4"/>
      <c r="B1357" s="4"/>
      <c r="C1357" s="5"/>
      <c r="D1357" s="5"/>
      <c r="E1357" s="5"/>
      <c r="F1357" s="5"/>
      <c r="G1357" s="5"/>
      <c r="H1357" s="5"/>
      <c r="I1357" s="5"/>
      <c r="J1357" s="5"/>
      <c r="K1357" s="5"/>
      <c r="L1357" s="5"/>
      <c r="M1357" s="5"/>
      <c r="N1357" s="5"/>
      <c r="O1357" s="5"/>
      <c r="P1357" s="5"/>
      <c r="Q1357" s="5"/>
      <c r="R1357" s="5"/>
      <c r="S1357" s="5"/>
      <c r="T1357" s="5"/>
    </row>
    <row r="1358" spans="1:20" x14ac:dyDescent="0.2">
      <c r="A1358" s="4"/>
      <c r="B1358" s="4"/>
      <c r="C1358" s="5"/>
      <c r="D1358" s="5"/>
      <c r="E1358" s="5"/>
      <c r="F1358" s="5"/>
      <c r="G1358" s="5"/>
      <c r="H1358" s="5"/>
      <c r="I1358" s="5"/>
      <c r="J1358" s="5"/>
      <c r="K1358" s="5"/>
      <c r="L1358" s="5"/>
      <c r="M1358" s="5"/>
      <c r="N1358" s="5"/>
      <c r="O1358" s="5"/>
      <c r="P1358" s="5"/>
      <c r="Q1358" s="5"/>
      <c r="R1358" s="5"/>
      <c r="S1358" s="5"/>
      <c r="T1358" s="5"/>
    </row>
    <row r="1359" spans="1:20" x14ac:dyDescent="0.2">
      <c r="A1359" s="4"/>
      <c r="B1359" s="4"/>
      <c r="C1359" s="5"/>
      <c r="D1359" s="5"/>
      <c r="E1359" s="5"/>
      <c r="F1359" s="5"/>
      <c r="G1359" s="5"/>
      <c r="H1359" s="5"/>
      <c r="I1359" s="5"/>
      <c r="J1359" s="5"/>
      <c r="K1359" s="5"/>
      <c r="L1359" s="5"/>
      <c r="M1359" s="5"/>
      <c r="N1359" s="5"/>
      <c r="O1359" s="5"/>
      <c r="P1359" s="5"/>
      <c r="Q1359" s="5"/>
      <c r="R1359" s="5"/>
      <c r="S1359" s="5"/>
      <c r="T1359" s="5"/>
    </row>
    <row r="1360" spans="1:20" x14ac:dyDescent="0.2">
      <c r="A1360" s="4"/>
      <c r="B1360" s="4"/>
      <c r="C1360" s="5"/>
      <c r="D1360" s="5"/>
      <c r="E1360" s="5"/>
      <c r="F1360" s="5"/>
      <c r="G1360" s="5"/>
      <c r="H1360" s="5"/>
      <c r="I1360" s="5"/>
      <c r="J1360" s="5"/>
      <c r="K1360" s="5"/>
      <c r="L1360" s="5"/>
      <c r="M1360" s="5"/>
      <c r="N1360" s="5"/>
      <c r="O1360" s="5"/>
      <c r="P1360" s="5"/>
      <c r="Q1360" s="5"/>
      <c r="R1360" s="5"/>
      <c r="S1360" s="5"/>
      <c r="T1360" s="5"/>
    </row>
    <row r="1361" spans="1:20" x14ac:dyDescent="0.2">
      <c r="A1361" s="4"/>
      <c r="B1361" s="4"/>
      <c r="C1361" s="5"/>
      <c r="D1361" s="5"/>
      <c r="E1361" s="5"/>
      <c r="F1361" s="5"/>
      <c r="G1361" s="5"/>
      <c r="H1361" s="5"/>
      <c r="I1361" s="5"/>
      <c r="J1361" s="5"/>
      <c r="K1361" s="5"/>
      <c r="L1361" s="5"/>
      <c r="M1361" s="5"/>
      <c r="N1361" s="5"/>
      <c r="O1361" s="5"/>
      <c r="P1361" s="5"/>
      <c r="Q1361" s="5"/>
      <c r="R1361" s="5"/>
      <c r="S1361" s="5"/>
      <c r="T1361" s="5"/>
    </row>
    <row r="1362" spans="1:20" x14ac:dyDescent="0.2">
      <c r="A1362" s="4"/>
      <c r="B1362" s="4"/>
      <c r="C1362" s="5"/>
      <c r="D1362" s="5"/>
      <c r="E1362" s="5"/>
      <c r="F1362" s="5"/>
      <c r="G1362" s="5"/>
      <c r="H1362" s="5"/>
      <c r="I1362" s="5"/>
      <c r="J1362" s="5"/>
      <c r="K1362" s="5"/>
      <c r="L1362" s="5"/>
      <c r="M1362" s="5"/>
      <c r="N1362" s="5"/>
      <c r="O1362" s="5"/>
      <c r="P1362" s="5"/>
      <c r="Q1362" s="5"/>
      <c r="R1362" s="5"/>
      <c r="S1362" s="5"/>
      <c r="T1362" s="5"/>
    </row>
    <row r="1363" spans="1:20" x14ac:dyDescent="0.2">
      <c r="A1363" s="4"/>
      <c r="B1363" s="4"/>
      <c r="C1363" s="5"/>
      <c r="D1363" s="5"/>
      <c r="E1363" s="5"/>
      <c r="F1363" s="5"/>
      <c r="G1363" s="5"/>
      <c r="H1363" s="5"/>
      <c r="I1363" s="5"/>
      <c r="J1363" s="5"/>
      <c r="K1363" s="5"/>
      <c r="L1363" s="5"/>
      <c r="M1363" s="5"/>
      <c r="N1363" s="5"/>
      <c r="O1363" s="5"/>
      <c r="P1363" s="5"/>
      <c r="Q1363" s="5"/>
      <c r="R1363" s="5"/>
      <c r="S1363" s="5"/>
      <c r="T1363" s="5"/>
    </row>
    <row r="1364" spans="1:20" x14ac:dyDescent="0.2">
      <c r="A1364" s="4"/>
      <c r="B1364" s="4"/>
      <c r="C1364" s="5"/>
      <c r="D1364" s="5"/>
      <c r="E1364" s="5"/>
      <c r="F1364" s="5"/>
      <c r="G1364" s="5"/>
      <c r="H1364" s="5"/>
      <c r="I1364" s="5"/>
      <c r="J1364" s="5"/>
      <c r="K1364" s="5"/>
      <c r="L1364" s="5"/>
      <c r="M1364" s="5"/>
      <c r="N1364" s="5"/>
      <c r="O1364" s="5"/>
      <c r="P1364" s="5"/>
      <c r="Q1364" s="5"/>
      <c r="R1364" s="5"/>
      <c r="S1364" s="5"/>
      <c r="T1364" s="5"/>
    </row>
    <row r="1365" spans="1:20" x14ac:dyDescent="0.2">
      <c r="A1365" s="4"/>
      <c r="B1365" s="4"/>
      <c r="C1365" s="5"/>
      <c r="D1365" s="5"/>
      <c r="E1365" s="5"/>
      <c r="F1365" s="5"/>
      <c r="G1365" s="5"/>
      <c r="H1365" s="5"/>
      <c r="I1365" s="5"/>
      <c r="J1365" s="5"/>
      <c r="K1365" s="5"/>
      <c r="L1365" s="5"/>
      <c r="M1365" s="5"/>
      <c r="N1365" s="5"/>
      <c r="O1365" s="5"/>
      <c r="P1365" s="5"/>
      <c r="Q1365" s="5"/>
      <c r="R1365" s="5"/>
      <c r="S1365" s="5"/>
      <c r="T1365" s="5"/>
    </row>
    <row r="1366" spans="1:20" x14ac:dyDescent="0.2">
      <c r="A1366" s="4"/>
      <c r="B1366" s="4"/>
      <c r="C1366" s="5"/>
      <c r="D1366" s="5"/>
      <c r="E1366" s="5"/>
      <c r="F1366" s="5"/>
      <c r="G1366" s="5"/>
      <c r="H1366" s="5"/>
      <c r="I1366" s="5"/>
      <c r="J1366" s="5"/>
      <c r="K1366" s="5"/>
      <c r="L1366" s="5"/>
      <c r="M1366" s="5"/>
      <c r="N1366" s="5"/>
      <c r="O1366" s="5"/>
      <c r="P1366" s="5"/>
      <c r="Q1366" s="5"/>
      <c r="R1366" s="5"/>
      <c r="S1366" s="5"/>
      <c r="T1366" s="5"/>
    </row>
    <row r="1367" spans="1:20" x14ac:dyDescent="0.2">
      <c r="A1367" s="4"/>
      <c r="B1367" s="4"/>
      <c r="C1367" s="5"/>
      <c r="D1367" s="5"/>
      <c r="E1367" s="5"/>
      <c r="F1367" s="5"/>
      <c r="G1367" s="5"/>
      <c r="H1367" s="5"/>
      <c r="I1367" s="5"/>
      <c r="J1367" s="5"/>
      <c r="K1367" s="5"/>
      <c r="L1367" s="5"/>
      <c r="M1367" s="5"/>
      <c r="N1367" s="5"/>
      <c r="O1367" s="5"/>
      <c r="P1367" s="5"/>
      <c r="Q1367" s="5"/>
      <c r="R1367" s="5"/>
      <c r="S1367" s="5"/>
      <c r="T1367" s="5"/>
    </row>
    <row r="1368" spans="1:20" x14ac:dyDescent="0.2">
      <c r="A1368" s="4"/>
      <c r="B1368" s="4"/>
      <c r="C1368" s="5"/>
      <c r="D1368" s="5"/>
      <c r="E1368" s="5"/>
      <c r="F1368" s="5"/>
      <c r="G1368" s="5"/>
      <c r="H1368" s="5"/>
      <c r="I1368" s="5"/>
      <c r="J1368" s="5"/>
      <c r="K1368" s="5"/>
      <c r="L1368" s="5"/>
      <c r="M1368" s="5"/>
      <c r="N1368" s="5"/>
      <c r="O1368" s="5"/>
      <c r="P1368" s="5"/>
      <c r="Q1368" s="5"/>
      <c r="R1368" s="5"/>
      <c r="S1368" s="5"/>
      <c r="T1368" s="5"/>
    </row>
    <row r="1369" spans="1:20" x14ac:dyDescent="0.2">
      <c r="A1369" s="4"/>
      <c r="B1369" s="4"/>
      <c r="C1369" s="5"/>
      <c r="D1369" s="5"/>
      <c r="E1369" s="5"/>
      <c r="F1369" s="5"/>
      <c r="G1369" s="5"/>
      <c r="H1369" s="5"/>
      <c r="I1369" s="5"/>
      <c r="J1369" s="5"/>
      <c r="K1369" s="5"/>
      <c r="L1369" s="5"/>
      <c r="M1369" s="5"/>
      <c r="N1369" s="5"/>
      <c r="O1369" s="5"/>
      <c r="P1369" s="5"/>
      <c r="Q1369" s="5"/>
      <c r="R1369" s="5"/>
      <c r="S1369" s="5"/>
      <c r="T1369" s="5"/>
    </row>
    <row r="1370" spans="1:20" x14ac:dyDescent="0.2">
      <c r="A1370" s="4"/>
      <c r="B1370" s="4"/>
      <c r="C1370" s="5"/>
      <c r="D1370" s="5"/>
      <c r="E1370" s="5"/>
      <c r="F1370" s="5"/>
      <c r="G1370" s="5"/>
      <c r="H1370" s="5"/>
      <c r="I1370" s="5"/>
      <c r="J1370" s="5"/>
      <c r="K1370" s="5"/>
      <c r="L1370" s="5"/>
      <c r="M1370" s="5"/>
      <c r="N1370" s="5"/>
      <c r="O1370" s="5"/>
      <c r="P1370" s="5"/>
      <c r="Q1370" s="5"/>
      <c r="R1370" s="5"/>
      <c r="S1370" s="5"/>
      <c r="T1370" s="5"/>
    </row>
    <row r="1371" spans="1:20" x14ac:dyDescent="0.2">
      <c r="A1371" s="4"/>
      <c r="B1371" s="4"/>
      <c r="C1371" s="5"/>
      <c r="D1371" s="5"/>
      <c r="E1371" s="5"/>
      <c r="F1371" s="5"/>
      <c r="G1371" s="5"/>
      <c r="H1371" s="5"/>
      <c r="I1371" s="5"/>
      <c r="J1371" s="5"/>
      <c r="K1371" s="5"/>
      <c r="L1371" s="5"/>
      <c r="M1371" s="5"/>
      <c r="N1371" s="5"/>
      <c r="O1371" s="5"/>
      <c r="P1371" s="5"/>
      <c r="Q1371" s="5"/>
      <c r="R1371" s="5"/>
      <c r="S1371" s="5"/>
      <c r="T1371" s="5"/>
    </row>
    <row r="1372" spans="1:20" x14ac:dyDescent="0.2">
      <c r="A1372" s="4"/>
      <c r="B1372" s="4"/>
      <c r="C1372" s="5"/>
      <c r="D1372" s="5"/>
      <c r="E1372" s="5"/>
      <c r="F1372" s="5"/>
      <c r="G1372" s="5"/>
      <c r="H1372" s="5"/>
      <c r="I1372" s="5"/>
      <c r="J1372" s="5"/>
      <c r="K1372" s="5"/>
      <c r="L1372" s="5"/>
      <c r="M1372" s="5"/>
      <c r="N1372" s="5"/>
      <c r="O1372" s="5"/>
      <c r="P1372" s="5"/>
      <c r="Q1372" s="5"/>
      <c r="R1372" s="5"/>
      <c r="S1372" s="5"/>
      <c r="T1372" s="5"/>
    </row>
    <row r="1373" spans="1:20" x14ac:dyDescent="0.2">
      <c r="A1373" s="4"/>
      <c r="B1373" s="4"/>
      <c r="C1373" s="5"/>
      <c r="D1373" s="5"/>
      <c r="E1373" s="5"/>
      <c r="F1373" s="5"/>
      <c r="G1373" s="5"/>
      <c r="H1373" s="5"/>
      <c r="I1373" s="5"/>
      <c r="J1373" s="5"/>
      <c r="K1373" s="5"/>
      <c r="L1373" s="5"/>
      <c r="M1373" s="5"/>
      <c r="N1373" s="5"/>
      <c r="O1373" s="5"/>
      <c r="P1373" s="5"/>
      <c r="Q1373" s="5"/>
      <c r="R1373" s="5"/>
      <c r="S1373" s="5"/>
      <c r="T1373" s="5"/>
    </row>
    <row r="1374" spans="1:20" x14ac:dyDescent="0.2">
      <c r="A1374" s="4"/>
      <c r="B1374" s="4"/>
      <c r="C1374" s="5"/>
      <c r="D1374" s="5"/>
      <c r="E1374" s="5"/>
      <c r="F1374" s="5"/>
      <c r="G1374" s="5"/>
      <c r="H1374" s="5"/>
      <c r="I1374" s="5"/>
      <c r="J1374" s="5"/>
      <c r="K1374" s="5"/>
      <c r="L1374" s="5"/>
      <c r="M1374" s="5"/>
      <c r="N1374" s="5"/>
      <c r="O1374" s="5"/>
      <c r="P1374" s="5"/>
      <c r="Q1374" s="5"/>
      <c r="R1374" s="5"/>
      <c r="S1374" s="5"/>
      <c r="T1374" s="5"/>
    </row>
    <row r="1375" spans="1:20" x14ac:dyDescent="0.2">
      <c r="A1375" s="4"/>
      <c r="B1375" s="4"/>
      <c r="C1375" s="5"/>
      <c r="D1375" s="5"/>
      <c r="E1375" s="5"/>
      <c r="F1375" s="5"/>
      <c r="G1375" s="5"/>
      <c r="H1375" s="5"/>
      <c r="I1375" s="5"/>
      <c r="J1375" s="5"/>
      <c r="K1375" s="5"/>
      <c r="L1375" s="5"/>
      <c r="M1375" s="5"/>
      <c r="N1375" s="5"/>
      <c r="O1375" s="5"/>
      <c r="P1375" s="5"/>
      <c r="Q1375" s="5"/>
      <c r="R1375" s="5"/>
      <c r="S1375" s="5"/>
      <c r="T1375" s="5"/>
    </row>
    <row r="1376" spans="1:20" x14ac:dyDescent="0.2">
      <c r="A1376" s="4"/>
      <c r="B1376" s="4"/>
      <c r="C1376" s="5"/>
      <c r="D1376" s="5"/>
      <c r="E1376" s="5"/>
      <c r="F1376" s="5"/>
      <c r="G1376" s="5"/>
      <c r="H1376" s="5"/>
      <c r="I1376" s="5"/>
      <c r="J1376" s="5"/>
      <c r="K1376" s="5"/>
      <c r="L1376" s="5"/>
      <c r="M1376" s="5"/>
      <c r="N1376" s="5"/>
      <c r="O1376" s="5"/>
      <c r="P1376" s="5"/>
      <c r="Q1376" s="5"/>
      <c r="R1376" s="5"/>
      <c r="S1376" s="5"/>
      <c r="T1376" s="5"/>
    </row>
    <row r="1377" spans="1:20" x14ac:dyDescent="0.2">
      <c r="A1377" s="4"/>
      <c r="B1377" s="4"/>
      <c r="C1377" s="5"/>
      <c r="D1377" s="5"/>
      <c r="E1377" s="5"/>
      <c r="F1377" s="5"/>
      <c r="G1377" s="5"/>
      <c r="H1377" s="5"/>
      <c r="I1377" s="5"/>
      <c r="J1377" s="5"/>
      <c r="K1377" s="5"/>
      <c r="L1377" s="5"/>
      <c r="M1377" s="5"/>
      <c r="N1377" s="5"/>
      <c r="O1377" s="5"/>
      <c r="P1377" s="5"/>
      <c r="Q1377" s="5"/>
      <c r="R1377" s="5"/>
      <c r="S1377" s="5"/>
      <c r="T1377" s="5"/>
    </row>
    <row r="1378" spans="1:20" x14ac:dyDescent="0.2">
      <c r="A1378" s="4"/>
      <c r="B1378" s="4"/>
      <c r="C1378" s="5"/>
      <c r="D1378" s="5"/>
      <c r="E1378" s="5"/>
      <c r="F1378" s="5"/>
      <c r="G1378" s="5"/>
      <c r="H1378" s="5"/>
      <c r="I1378" s="5"/>
      <c r="J1378" s="5"/>
      <c r="K1378" s="5"/>
      <c r="L1378" s="5"/>
      <c r="M1378" s="5"/>
      <c r="N1378" s="5"/>
      <c r="O1378" s="5"/>
      <c r="P1378" s="5"/>
      <c r="Q1378" s="5"/>
      <c r="R1378" s="5"/>
      <c r="S1378" s="5"/>
      <c r="T1378" s="5"/>
    </row>
    <row r="1379" spans="1:20" x14ac:dyDescent="0.2">
      <c r="A1379" s="4"/>
      <c r="B1379" s="4"/>
      <c r="C1379" s="5"/>
      <c r="D1379" s="5"/>
      <c r="E1379" s="5"/>
      <c r="F1379" s="5"/>
      <c r="G1379" s="5"/>
      <c r="H1379" s="5"/>
      <c r="I1379" s="5"/>
      <c r="J1379" s="5"/>
      <c r="K1379" s="5"/>
      <c r="L1379" s="5"/>
      <c r="M1379" s="5"/>
      <c r="N1379" s="5"/>
      <c r="O1379" s="5"/>
      <c r="P1379" s="5"/>
      <c r="Q1379" s="5"/>
      <c r="R1379" s="5"/>
      <c r="S1379" s="5"/>
      <c r="T1379" s="5"/>
    </row>
    <row r="1380" spans="1:20" x14ac:dyDescent="0.2">
      <c r="A1380" s="4"/>
      <c r="B1380" s="4"/>
      <c r="C1380" s="5"/>
      <c r="D1380" s="5"/>
      <c r="E1380" s="5"/>
      <c r="F1380" s="5"/>
      <c r="G1380" s="5"/>
      <c r="H1380" s="5"/>
      <c r="I1380" s="5"/>
      <c r="J1380" s="5"/>
      <c r="K1380" s="5"/>
      <c r="L1380" s="5"/>
      <c r="M1380" s="5"/>
      <c r="N1380" s="5"/>
      <c r="O1380" s="5"/>
      <c r="P1380" s="5"/>
      <c r="Q1380" s="5"/>
      <c r="R1380" s="5"/>
      <c r="S1380" s="5"/>
      <c r="T1380" s="5"/>
    </row>
    <row r="1381" spans="1:20" x14ac:dyDescent="0.2">
      <c r="A1381" s="4"/>
      <c r="B1381" s="4"/>
      <c r="C1381" s="5"/>
      <c r="D1381" s="5"/>
      <c r="E1381" s="5"/>
      <c r="F1381" s="5"/>
      <c r="G1381" s="5"/>
      <c r="H1381" s="5"/>
      <c r="I1381" s="5"/>
      <c r="J1381" s="5"/>
      <c r="K1381" s="5"/>
      <c r="L1381" s="5"/>
      <c r="M1381" s="5"/>
      <c r="N1381" s="5"/>
      <c r="O1381" s="5"/>
      <c r="P1381" s="5"/>
      <c r="Q1381" s="5"/>
      <c r="R1381" s="5"/>
      <c r="S1381" s="5"/>
      <c r="T1381" s="5"/>
    </row>
    <row r="1382" spans="1:20" x14ac:dyDescent="0.2">
      <c r="A1382" s="4"/>
      <c r="B1382" s="4"/>
      <c r="C1382" s="5"/>
      <c r="D1382" s="5"/>
      <c r="E1382" s="5"/>
      <c r="F1382" s="5"/>
      <c r="G1382" s="5"/>
      <c r="H1382" s="5"/>
      <c r="I1382" s="5"/>
      <c r="J1382" s="5"/>
      <c r="K1382" s="5"/>
      <c r="L1382" s="5"/>
      <c r="M1382" s="5"/>
      <c r="N1382" s="5"/>
      <c r="O1382" s="5"/>
      <c r="P1382" s="5"/>
      <c r="Q1382" s="5"/>
      <c r="R1382" s="5"/>
      <c r="S1382" s="5"/>
      <c r="T1382" s="5"/>
    </row>
    <row r="1383" spans="1:20" x14ac:dyDescent="0.2">
      <c r="A1383" s="4"/>
      <c r="B1383" s="4"/>
      <c r="C1383" s="5"/>
      <c r="D1383" s="5"/>
      <c r="E1383" s="5"/>
      <c r="F1383" s="5"/>
      <c r="G1383" s="5"/>
      <c r="H1383" s="5"/>
      <c r="I1383" s="5"/>
      <c r="J1383" s="5"/>
      <c r="K1383" s="5"/>
      <c r="L1383" s="5"/>
      <c r="M1383" s="5"/>
      <c r="N1383" s="5"/>
      <c r="O1383" s="5"/>
      <c r="P1383" s="5"/>
      <c r="Q1383" s="5"/>
      <c r="R1383" s="5"/>
      <c r="S1383" s="5"/>
      <c r="T1383" s="5"/>
    </row>
    <row r="1384" spans="1:20" x14ac:dyDescent="0.2">
      <c r="A1384" s="4"/>
      <c r="B1384" s="4"/>
      <c r="C1384" s="5"/>
      <c r="D1384" s="5"/>
      <c r="E1384" s="5"/>
      <c r="F1384" s="5"/>
      <c r="G1384" s="5"/>
      <c r="H1384" s="5"/>
      <c r="I1384" s="5"/>
      <c r="J1384" s="5"/>
      <c r="K1384" s="5"/>
      <c r="L1384" s="5"/>
      <c r="M1384" s="5"/>
      <c r="N1384" s="5"/>
      <c r="O1384" s="5"/>
      <c r="P1384" s="5"/>
      <c r="Q1384" s="5"/>
      <c r="R1384" s="5"/>
      <c r="S1384" s="5"/>
      <c r="T1384" s="5"/>
    </row>
    <row r="1385" spans="1:20" x14ac:dyDescent="0.2">
      <c r="A1385" s="4"/>
      <c r="B1385" s="4"/>
      <c r="C1385" s="5"/>
      <c r="D1385" s="5"/>
      <c r="E1385" s="5"/>
      <c r="F1385" s="5"/>
      <c r="G1385" s="5"/>
      <c r="H1385" s="5"/>
      <c r="I1385" s="5"/>
      <c r="J1385" s="5"/>
      <c r="K1385" s="5"/>
      <c r="L1385" s="5"/>
      <c r="M1385" s="5"/>
      <c r="N1385" s="5"/>
      <c r="O1385" s="5"/>
      <c r="P1385" s="5"/>
      <c r="Q1385" s="5"/>
      <c r="R1385" s="5"/>
      <c r="S1385" s="5"/>
      <c r="T1385" s="5"/>
    </row>
    <row r="1386" spans="1:20" x14ac:dyDescent="0.2">
      <c r="A1386" s="4"/>
      <c r="B1386" s="4"/>
      <c r="C1386" s="5"/>
      <c r="D1386" s="5"/>
      <c r="E1386" s="5"/>
      <c r="F1386" s="5"/>
      <c r="G1386" s="5"/>
      <c r="H1386" s="5"/>
      <c r="I1386" s="5"/>
      <c r="J1386" s="5"/>
      <c r="K1386" s="5"/>
      <c r="L1386" s="5"/>
      <c r="M1386" s="5"/>
      <c r="N1386" s="5"/>
      <c r="O1386" s="5"/>
      <c r="P1386" s="5"/>
      <c r="Q1386" s="5"/>
      <c r="R1386" s="5"/>
      <c r="S1386" s="5"/>
      <c r="T1386" s="5"/>
    </row>
    <row r="1387" spans="1:20" x14ac:dyDescent="0.2">
      <c r="A1387" s="4"/>
      <c r="B1387" s="4"/>
      <c r="C1387" s="5"/>
      <c r="D1387" s="5"/>
      <c r="E1387" s="5"/>
      <c r="F1387" s="5"/>
      <c r="G1387" s="5"/>
      <c r="H1387" s="5"/>
      <c r="I1387" s="5"/>
      <c r="J1387" s="5"/>
      <c r="K1387" s="5"/>
      <c r="L1387" s="5"/>
      <c r="M1387" s="5"/>
      <c r="N1387" s="5"/>
      <c r="O1387" s="5"/>
      <c r="P1387" s="5"/>
      <c r="Q1387" s="5"/>
      <c r="R1387" s="5"/>
      <c r="S1387" s="5"/>
      <c r="T1387" s="5"/>
    </row>
    <row r="1388" spans="1:20" x14ac:dyDescent="0.2">
      <c r="A1388" s="4"/>
      <c r="B1388" s="4"/>
      <c r="C1388" s="5"/>
      <c r="D1388" s="5"/>
      <c r="E1388" s="5"/>
      <c r="F1388" s="5"/>
      <c r="G1388" s="5"/>
      <c r="H1388" s="5"/>
      <c r="I1388" s="5"/>
      <c r="J1388" s="5"/>
      <c r="K1388" s="5"/>
      <c r="L1388" s="5"/>
      <c r="M1388" s="5"/>
      <c r="N1388" s="5"/>
      <c r="O1388" s="5"/>
      <c r="P1388" s="5"/>
      <c r="Q1388" s="5"/>
      <c r="R1388" s="5"/>
      <c r="S1388" s="5"/>
      <c r="T1388" s="5"/>
    </row>
    <row r="1389" spans="1:20" x14ac:dyDescent="0.2">
      <c r="A1389" s="4"/>
      <c r="B1389" s="4"/>
      <c r="C1389" s="5"/>
      <c r="D1389" s="5"/>
      <c r="E1389" s="5"/>
      <c r="F1389" s="5"/>
      <c r="G1389" s="5"/>
      <c r="H1389" s="5"/>
      <c r="I1389" s="5"/>
      <c r="J1389" s="5"/>
      <c r="K1389" s="5"/>
      <c r="L1389" s="5"/>
      <c r="M1389" s="5"/>
      <c r="N1389" s="5"/>
      <c r="O1389" s="5"/>
      <c r="P1389" s="5"/>
      <c r="Q1389" s="5"/>
      <c r="R1389" s="5"/>
      <c r="S1389" s="5"/>
      <c r="T1389" s="5"/>
    </row>
    <row r="1390" spans="1:20" x14ac:dyDescent="0.2">
      <c r="A1390" s="4"/>
      <c r="B1390" s="4"/>
      <c r="C1390" s="5"/>
      <c r="D1390" s="5"/>
      <c r="E1390" s="5"/>
      <c r="F1390" s="5"/>
      <c r="G1390" s="5"/>
      <c r="H1390" s="5"/>
      <c r="I1390" s="5"/>
      <c r="J1390" s="5"/>
      <c r="K1390" s="5"/>
      <c r="L1390" s="5"/>
      <c r="M1390" s="5"/>
      <c r="N1390" s="5"/>
      <c r="O1390" s="5"/>
      <c r="P1390" s="5"/>
      <c r="Q1390" s="5"/>
      <c r="R1390" s="5"/>
      <c r="S1390" s="5"/>
      <c r="T1390" s="5"/>
    </row>
    <row r="1391" spans="1:20" x14ac:dyDescent="0.2">
      <c r="H1391" s="5"/>
      <c r="J1391" s="5"/>
      <c r="P1391" s="5"/>
      <c r="Q1391" s="5"/>
    </row>
    <row r="1392" spans="1:20" x14ac:dyDescent="0.2">
      <c r="J1392" s="5"/>
    </row>
  </sheetData>
  <mergeCells count="16">
    <mergeCell ref="A1:B1"/>
    <mergeCell ref="E3:L3"/>
    <mergeCell ref="M3:T3"/>
    <mergeCell ref="P4:T4"/>
    <mergeCell ref="A2:V2"/>
    <mergeCell ref="N4:N5"/>
    <mergeCell ref="C4:C5"/>
    <mergeCell ref="A33:B33"/>
    <mergeCell ref="E4:E5"/>
    <mergeCell ref="M4:M5"/>
    <mergeCell ref="B3:B5"/>
    <mergeCell ref="A3:A5"/>
    <mergeCell ref="H4:L4"/>
    <mergeCell ref="F4:F5"/>
    <mergeCell ref="D4:D5"/>
    <mergeCell ref="C3:D3"/>
  </mergeCells>
  <phoneticPr fontId="0" type="noConversion"/>
  <printOptions horizontalCentered="1" verticalCentered="1"/>
  <pageMargins left="0" right="0" top="0" bottom="0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46"/>
  <sheetViews>
    <sheetView tabSelected="1" topLeftCell="P1" zoomScale="130" zoomScaleNormal="130" workbookViewId="0">
      <selection activeCell="AF30" sqref="AF30"/>
    </sheetView>
  </sheetViews>
  <sheetFormatPr defaultRowHeight="12.75" x14ac:dyDescent="0.2"/>
  <cols>
    <col min="1" max="1" width="4" customWidth="1"/>
    <col min="2" max="2" width="18.85546875" customWidth="1"/>
    <col min="3" max="15" width="0" hidden="1" customWidth="1"/>
    <col min="17" max="17" width="9.140625" style="130" customWidth="1"/>
    <col min="19" max="20" width="9.140625" style="130" customWidth="1"/>
    <col min="24" max="24" width="8.5703125" customWidth="1"/>
    <col min="25" max="25" width="9.85546875" customWidth="1"/>
    <col min="26" max="26" width="10.140625" customWidth="1"/>
    <col min="27" max="28" width="13.85546875" customWidth="1"/>
    <col min="29" max="30" width="13.140625" customWidth="1"/>
    <col min="31" max="31" width="14.7109375" customWidth="1"/>
    <col min="32" max="32" width="14.42578125" style="130" customWidth="1"/>
    <col min="33" max="33" width="13.7109375" customWidth="1"/>
    <col min="34" max="34" width="12.85546875" customWidth="1"/>
    <col min="35" max="35" width="12.7109375" customWidth="1"/>
    <col min="36" max="36" width="12.85546875" customWidth="1"/>
    <col min="37" max="37" width="13" customWidth="1"/>
    <col min="38" max="38" width="13.28515625" style="130" customWidth="1"/>
    <col min="39" max="39" width="14.140625" style="130" customWidth="1"/>
  </cols>
  <sheetData>
    <row r="1" spans="1:39" s="79" customFormat="1" ht="27.75" customHeight="1" x14ac:dyDescent="0.2">
      <c r="A1" s="349" t="s">
        <v>50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/>
      <c r="AD1" s="349"/>
      <c r="AE1" s="349"/>
      <c r="AF1" s="349"/>
      <c r="AG1" s="349"/>
      <c r="AH1" s="349"/>
      <c r="AI1" s="349"/>
      <c r="AJ1" s="349"/>
      <c r="AK1" s="349"/>
      <c r="AL1" s="349"/>
      <c r="AM1" s="349"/>
    </row>
    <row r="2" spans="1:39" ht="20.25" x14ac:dyDescent="0.3">
      <c r="A2" s="361" t="s">
        <v>63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361"/>
      <c r="S2" s="361"/>
      <c r="T2" s="361"/>
      <c r="U2" s="361"/>
      <c r="V2" s="361"/>
      <c r="W2" s="361"/>
      <c r="X2" s="361"/>
      <c r="Y2" s="361"/>
      <c r="Z2" s="361"/>
      <c r="AA2" s="361"/>
      <c r="AB2" s="361"/>
      <c r="AC2" s="361"/>
      <c r="AD2" s="361"/>
      <c r="AE2" s="361"/>
      <c r="AF2" s="361"/>
      <c r="AG2" s="361"/>
      <c r="AH2" s="361"/>
      <c r="AI2" s="361"/>
      <c r="AJ2" s="361"/>
      <c r="AK2" s="361"/>
      <c r="AL2" s="361"/>
      <c r="AM2" s="361"/>
    </row>
    <row r="3" spans="1:39" ht="61.5" customHeight="1" x14ac:dyDescent="0.2">
      <c r="A3" s="362" t="s">
        <v>44</v>
      </c>
      <c r="B3" s="379" t="s">
        <v>29</v>
      </c>
      <c r="C3" s="381" t="s">
        <v>46</v>
      </c>
      <c r="D3" s="382" t="s">
        <v>28</v>
      </c>
      <c r="E3" s="383"/>
      <c r="F3" s="383"/>
      <c r="G3" s="384"/>
      <c r="H3" s="382" t="s">
        <v>32</v>
      </c>
      <c r="I3" s="383"/>
      <c r="J3" s="383"/>
      <c r="K3" s="384"/>
      <c r="L3" s="370" t="s">
        <v>45</v>
      </c>
      <c r="M3" s="371"/>
      <c r="N3" s="371"/>
      <c r="O3" s="372"/>
      <c r="P3" s="342" t="s">
        <v>47</v>
      </c>
      <c r="Q3" s="343"/>
      <c r="R3" s="342" t="s">
        <v>35</v>
      </c>
      <c r="S3" s="356"/>
      <c r="T3" s="356"/>
      <c r="U3" s="356"/>
      <c r="V3" s="356"/>
      <c r="W3" s="356"/>
      <c r="X3" s="343"/>
      <c r="Y3" s="342" t="s">
        <v>48</v>
      </c>
      <c r="Z3" s="356"/>
      <c r="AA3" s="356"/>
      <c r="AB3" s="356"/>
      <c r="AC3" s="356"/>
      <c r="AD3" s="356"/>
      <c r="AE3" s="343"/>
      <c r="AF3" s="354" t="s">
        <v>94</v>
      </c>
      <c r="AG3" s="354" t="s">
        <v>95</v>
      </c>
      <c r="AH3" s="350" t="s">
        <v>70</v>
      </c>
      <c r="AI3" s="352" t="s">
        <v>71</v>
      </c>
      <c r="AL3"/>
      <c r="AM3"/>
    </row>
    <row r="4" spans="1:39" ht="21.75" customHeight="1" x14ac:dyDescent="0.2">
      <c r="A4" s="362"/>
      <c r="B4" s="379"/>
      <c r="C4" s="381"/>
      <c r="D4" s="357" t="s">
        <v>26</v>
      </c>
      <c r="E4" s="338" t="s">
        <v>42</v>
      </c>
      <c r="F4" s="359"/>
      <c r="G4" s="360"/>
      <c r="H4" s="357" t="s">
        <v>26</v>
      </c>
      <c r="I4" s="338" t="s">
        <v>42</v>
      </c>
      <c r="J4" s="359"/>
      <c r="K4" s="360"/>
      <c r="L4" s="344" t="s">
        <v>26</v>
      </c>
      <c r="M4" s="346" t="s">
        <v>42</v>
      </c>
      <c r="N4" s="347"/>
      <c r="O4" s="348"/>
      <c r="P4" s="373" t="s">
        <v>64</v>
      </c>
      <c r="Q4" s="375" t="s">
        <v>65</v>
      </c>
      <c r="R4" s="368" t="s">
        <v>66</v>
      </c>
      <c r="S4" s="377" t="s">
        <v>67</v>
      </c>
      <c r="T4" s="364" t="s">
        <v>42</v>
      </c>
      <c r="U4" s="365"/>
      <c r="V4" s="365"/>
      <c r="W4" s="365"/>
      <c r="X4" s="366"/>
      <c r="Y4" s="357" t="s">
        <v>68</v>
      </c>
      <c r="Z4" s="344" t="s">
        <v>69</v>
      </c>
      <c r="AA4" s="338" t="s">
        <v>42</v>
      </c>
      <c r="AB4" s="359"/>
      <c r="AC4" s="359"/>
      <c r="AD4" s="359"/>
      <c r="AE4" s="360"/>
      <c r="AF4" s="354"/>
      <c r="AG4" s="354"/>
      <c r="AH4" s="350"/>
      <c r="AI4" s="352"/>
      <c r="AL4"/>
      <c r="AM4"/>
    </row>
    <row r="5" spans="1:39" ht="147.75" thickBot="1" x14ac:dyDescent="0.25">
      <c r="A5" s="363"/>
      <c r="B5" s="380"/>
      <c r="C5" s="358"/>
      <c r="D5" s="358"/>
      <c r="E5" s="21" t="s">
        <v>30</v>
      </c>
      <c r="F5" s="22" t="s">
        <v>33</v>
      </c>
      <c r="G5" s="21" t="s">
        <v>31</v>
      </c>
      <c r="H5" s="358"/>
      <c r="I5" s="21" t="s">
        <v>30</v>
      </c>
      <c r="J5" s="22" t="s">
        <v>34</v>
      </c>
      <c r="K5" s="21" t="s">
        <v>31</v>
      </c>
      <c r="L5" s="345"/>
      <c r="M5" s="23" t="s">
        <v>36</v>
      </c>
      <c r="N5" s="24" t="s">
        <v>37</v>
      </c>
      <c r="O5" s="23" t="s">
        <v>38</v>
      </c>
      <c r="P5" s="374"/>
      <c r="Q5" s="376"/>
      <c r="R5" s="369"/>
      <c r="S5" s="378"/>
      <c r="T5" s="21" t="s">
        <v>58</v>
      </c>
      <c r="U5" s="21" t="s">
        <v>93</v>
      </c>
      <c r="V5" s="22" t="s">
        <v>37</v>
      </c>
      <c r="W5" s="22" t="s">
        <v>92</v>
      </c>
      <c r="X5" s="94" t="s">
        <v>61</v>
      </c>
      <c r="Y5" s="358"/>
      <c r="Z5" s="345"/>
      <c r="AA5" s="21" t="s">
        <v>36</v>
      </c>
      <c r="AB5" s="21" t="s">
        <v>93</v>
      </c>
      <c r="AC5" s="22" t="s">
        <v>39</v>
      </c>
      <c r="AD5" s="22" t="s">
        <v>96</v>
      </c>
      <c r="AE5" s="21" t="s">
        <v>60</v>
      </c>
      <c r="AF5" s="355"/>
      <c r="AG5" s="355"/>
      <c r="AH5" s="351"/>
      <c r="AI5" s="353"/>
      <c r="AL5"/>
      <c r="AM5"/>
    </row>
    <row r="6" spans="1:39" ht="15.75" customHeight="1" thickBot="1" x14ac:dyDescent="0.25">
      <c r="A6" s="58">
        <v>1</v>
      </c>
      <c r="B6" s="35" t="s">
        <v>0</v>
      </c>
      <c r="C6" s="59">
        <f>D6+H6</f>
        <v>59</v>
      </c>
      <c r="D6" s="56"/>
      <c r="E6" s="36"/>
      <c r="F6" s="36"/>
      <c r="G6" s="36">
        <f>D6-E6</f>
        <v>0</v>
      </c>
      <c r="H6" s="59">
        <v>59</v>
      </c>
      <c r="I6" s="60">
        <v>24</v>
      </c>
      <c r="J6" s="60">
        <v>0</v>
      </c>
      <c r="K6" s="60">
        <f>H6-I6</f>
        <v>35</v>
      </c>
      <c r="L6" s="61" t="e">
        <f>R6/D6</f>
        <v>#DIV/0!</v>
      </c>
      <c r="M6" s="61" t="e">
        <f>S6/E6</f>
        <v>#DIV/0!</v>
      </c>
      <c r="N6" s="61" t="e">
        <f>U6/F6</f>
        <v>#DIV/0!</v>
      </c>
      <c r="O6" s="61" t="e">
        <f>#REF!/G6</f>
        <v>#REF!</v>
      </c>
      <c r="P6" s="113">
        <f t="shared" ref="P6:P32" si="0">R6+Y6</f>
        <v>0</v>
      </c>
      <c r="Q6" s="126"/>
      <c r="R6" s="45"/>
      <c r="S6" s="126"/>
      <c r="T6" s="45"/>
      <c r="U6" s="36"/>
      <c r="V6" s="180"/>
      <c r="W6" s="180"/>
      <c r="X6" s="62"/>
      <c r="Y6" s="56"/>
      <c r="Z6" s="132"/>
      <c r="AA6" s="36"/>
      <c r="AB6" s="36"/>
      <c r="AC6" s="36"/>
      <c r="AD6" s="36"/>
      <c r="AE6" s="36"/>
      <c r="AF6" s="56"/>
      <c r="AG6" s="57"/>
      <c r="AH6" s="132"/>
      <c r="AI6" s="138"/>
      <c r="AL6"/>
      <c r="AM6"/>
    </row>
    <row r="7" spans="1:39" ht="16.5" thickBot="1" x14ac:dyDescent="0.25">
      <c r="A7" s="68">
        <v>2</v>
      </c>
      <c r="B7" s="32" t="s">
        <v>27</v>
      </c>
      <c r="C7" s="15">
        <f t="shared" ref="C7:C32" si="1">D7+H7</f>
        <v>9</v>
      </c>
      <c r="D7" s="33"/>
      <c r="E7" s="34"/>
      <c r="F7" s="34"/>
      <c r="G7" s="34">
        <f t="shared" ref="G7:G32" si="2">D7-E7</f>
        <v>0</v>
      </c>
      <c r="H7" s="15">
        <v>9</v>
      </c>
      <c r="I7" s="16">
        <v>2</v>
      </c>
      <c r="J7" s="16">
        <v>2</v>
      </c>
      <c r="K7" s="16">
        <f t="shared" ref="K7:K32" si="3">H7-I7</f>
        <v>7</v>
      </c>
      <c r="L7" s="15" t="e">
        <f t="shared" ref="L7:L32" si="4">R7/D7</f>
        <v>#DIV/0!</v>
      </c>
      <c r="M7" s="15" t="e">
        <f>S7/E7</f>
        <v>#DIV/0!</v>
      </c>
      <c r="N7" s="15" t="e">
        <f>U7/F7</f>
        <v>#DIV/0!</v>
      </c>
      <c r="O7" s="15" t="e">
        <f>W8/G7</f>
        <v>#DIV/0!</v>
      </c>
      <c r="P7" s="113">
        <f t="shared" si="0"/>
        <v>11984</v>
      </c>
      <c r="Q7" s="126">
        <v>11926</v>
      </c>
      <c r="R7" s="46">
        <v>11920</v>
      </c>
      <c r="S7" s="131">
        <v>11862</v>
      </c>
      <c r="T7" s="46">
        <v>125</v>
      </c>
      <c r="U7" s="34"/>
      <c r="V7" s="34">
        <v>125</v>
      </c>
      <c r="W7" s="34"/>
      <c r="X7" s="62"/>
      <c r="Y7" s="56">
        <v>64</v>
      </c>
      <c r="Z7" s="132">
        <v>64</v>
      </c>
      <c r="AA7" s="34">
        <v>64</v>
      </c>
      <c r="AB7" s="34"/>
      <c r="AC7" s="34">
        <v>60</v>
      </c>
      <c r="AD7" s="36"/>
      <c r="AE7" s="36"/>
      <c r="AF7" s="33">
        <v>401</v>
      </c>
      <c r="AG7" s="100">
        <f t="shared" ref="AG7:AG32" si="5">AF7/P7</f>
        <v>3.3461281708945259E-2</v>
      </c>
      <c r="AH7" s="135">
        <v>393</v>
      </c>
      <c r="AI7" s="139">
        <v>3.295321147073621E-2</v>
      </c>
      <c r="AL7"/>
      <c r="AM7"/>
    </row>
    <row r="8" spans="1:39" ht="16.5" thickBot="1" x14ac:dyDescent="0.25">
      <c r="A8" s="68">
        <v>3</v>
      </c>
      <c r="B8" s="32" t="s">
        <v>1</v>
      </c>
      <c r="C8" s="15">
        <f t="shared" si="1"/>
        <v>104</v>
      </c>
      <c r="D8" s="33">
        <v>52</v>
      </c>
      <c r="E8" s="34">
        <v>28</v>
      </c>
      <c r="F8" s="34">
        <v>0</v>
      </c>
      <c r="G8" s="34">
        <f t="shared" si="2"/>
        <v>24</v>
      </c>
      <c r="H8" s="15">
        <v>52</v>
      </c>
      <c r="I8" s="16">
        <v>28</v>
      </c>
      <c r="J8" s="16">
        <v>0</v>
      </c>
      <c r="K8" s="16">
        <f t="shared" si="3"/>
        <v>24</v>
      </c>
      <c r="L8" s="19">
        <f>R8/D8</f>
        <v>52.365384615384613</v>
      </c>
      <c r="M8" s="19">
        <f t="shared" ref="M8:M33" si="6">U8/E8</f>
        <v>0</v>
      </c>
      <c r="N8" s="19" t="e">
        <f t="shared" ref="N8:N32" si="7">W9/F8</f>
        <v>#DIV/0!</v>
      </c>
      <c r="O8" s="19">
        <f t="shared" ref="O8:O23" si="8">X8/G8</f>
        <v>36.208333333333336</v>
      </c>
      <c r="P8" s="113">
        <f t="shared" si="0"/>
        <v>5201</v>
      </c>
      <c r="Q8" s="251">
        <v>5021</v>
      </c>
      <c r="R8" s="247">
        <v>2723</v>
      </c>
      <c r="S8" s="252">
        <v>2613</v>
      </c>
      <c r="T8" s="247">
        <v>1854</v>
      </c>
      <c r="U8" s="262">
        <v>0</v>
      </c>
      <c r="V8" s="262">
        <v>882</v>
      </c>
      <c r="W8" s="261">
        <v>0</v>
      </c>
      <c r="X8" s="249">
        <v>869</v>
      </c>
      <c r="Y8" s="248">
        <v>2478</v>
      </c>
      <c r="Z8" s="253">
        <v>2408</v>
      </c>
      <c r="AA8" s="261">
        <v>1638</v>
      </c>
      <c r="AB8" s="261">
        <v>0</v>
      </c>
      <c r="AC8" s="261">
        <v>884</v>
      </c>
      <c r="AD8" s="244">
        <v>0</v>
      </c>
      <c r="AE8" s="244">
        <v>840</v>
      </c>
      <c r="AF8" s="242">
        <v>246</v>
      </c>
      <c r="AG8" s="100">
        <f t="shared" si="5"/>
        <v>4.7298596423764661E-2</v>
      </c>
      <c r="AH8" s="254">
        <v>234</v>
      </c>
      <c r="AI8" s="255">
        <v>4.6604262099183433E-2</v>
      </c>
      <c r="AL8"/>
      <c r="AM8"/>
    </row>
    <row r="9" spans="1:39" ht="16.5" thickBot="1" x14ac:dyDescent="0.25">
      <c r="A9" s="68">
        <v>4</v>
      </c>
      <c r="B9" s="32" t="s">
        <v>2</v>
      </c>
      <c r="C9" s="15">
        <f t="shared" si="1"/>
        <v>617</v>
      </c>
      <c r="D9" s="33">
        <v>449</v>
      </c>
      <c r="E9" s="34">
        <v>176</v>
      </c>
      <c r="F9" s="34">
        <v>62</v>
      </c>
      <c r="G9" s="34">
        <f t="shared" si="2"/>
        <v>273</v>
      </c>
      <c r="H9" s="15">
        <v>168</v>
      </c>
      <c r="I9" s="16">
        <v>118</v>
      </c>
      <c r="J9" s="16">
        <v>8</v>
      </c>
      <c r="K9" s="16">
        <f t="shared" si="3"/>
        <v>50</v>
      </c>
      <c r="L9" s="19">
        <f t="shared" si="4"/>
        <v>19.325167037861917</v>
      </c>
      <c r="M9" s="19">
        <f t="shared" si="6"/>
        <v>35.68181818181818</v>
      </c>
      <c r="N9" s="19">
        <f t="shared" si="7"/>
        <v>0</v>
      </c>
      <c r="O9" s="19">
        <f t="shared" si="8"/>
        <v>8.0695970695970693</v>
      </c>
      <c r="P9" s="113">
        <f t="shared" si="0"/>
        <v>15137</v>
      </c>
      <c r="Q9" s="251">
        <v>24335</v>
      </c>
      <c r="R9" s="282">
        <v>8677</v>
      </c>
      <c r="S9" s="252">
        <v>12785</v>
      </c>
      <c r="T9" s="282">
        <v>6436</v>
      </c>
      <c r="U9" s="273">
        <v>6280</v>
      </c>
      <c r="V9" s="273">
        <v>11441</v>
      </c>
      <c r="W9" s="271">
        <v>4406</v>
      </c>
      <c r="X9" s="275">
        <v>2203</v>
      </c>
      <c r="Y9" s="248">
        <v>6460</v>
      </c>
      <c r="Z9" s="253">
        <v>11550</v>
      </c>
      <c r="AA9" s="273">
        <v>3105</v>
      </c>
      <c r="AB9" s="273">
        <v>2929</v>
      </c>
      <c r="AC9" s="271">
        <v>636</v>
      </c>
      <c r="AD9" s="272">
        <v>498</v>
      </c>
      <c r="AE9" s="272">
        <v>3375</v>
      </c>
      <c r="AF9" s="282">
        <v>1453</v>
      </c>
      <c r="AG9" s="100">
        <f t="shared" si="5"/>
        <v>9.5989958380128165E-2</v>
      </c>
      <c r="AH9" s="252">
        <v>2431</v>
      </c>
      <c r="AI9" s="255">
        <v>9.9897267310458185E-2</v>
      </c>
      <c r="AL9"/>
      <c r="AM9"/>
    </row>
    <row r="10" spans="1:39" ht="16.5" thickBot="1" x14ac:dyDescent="0.25">
      <c r="A10" s="68">
        <v>5</v>
      </c>
      <c r="B10" s="32" t="s">
        <v>3</v>
      </c>
      <c r="C10" s="15">
        <f t="shared" si="1"/>
        <v>388</v>
      </c>
      <c r="D10" s="33">
        <v>367</v>
      </c>
      <c r="E10" s="34">
        <v>271</v>
      </c>
      <c r="F10" s="34">
        <v>0</v>
      </c>
      <c r="G10" s="34">
        <f t="shared" si="2"/>
        <v>96</v>
      </c>
      <c r="H10" s="15">
        <v>21</v>
      </c>
      <c r="I10" s="16">
        <v>20</v>
      </c>
      <c r="J10" s="16">
        <v>1</v>
      </c>
      <c r="K10" s="16">
        <f t="shared" si="3"/>
        <v>1</v>
      </c>
      <c r="L10" s="19">
        <f t="shared" si="4"/>
        <v>0</v>
      </c>
      <c r="M10" s="19">
        <f t="shared" si="6"/>
        <v>0</v>
      </c>
      <c r="N10" s="19" t="e">
        <f t="shared" si="7"/>
        <v>#DIV/0!</v>
      </c>
      <c r="O10" s="19">
        <f t="shared" si="8"/>
        <v>0</v>
      </c>
      <c r="P10" s="113">
        <f t="shared" si="0"/>
        <v>0</v>
      </c>
      <c r="Q10" s="251">
        <v>0</v>
      </c>
      <c r="R10" s="274">
        <v>0</v>
      </c>
      <c r="S10" s="252">
        <v>0</v>
      </c>
      <c r="T10" s="274">
        <v>0</v>
      </c>
      <c r="U10" s="273">
        <v>0</v>
      </c>
      <c r="V10" s="273">
        <v>0</v>
      </c>
      <c r="W10" s="271">
        <v>0</v>
      </c>
      <c r="X10" s="275">
        <v>0</v>
      </c>
      <c r="Y10" s="248">
        <v>0</v>
      </c>
      <c r="Z10" s="253">
        <v>0</v>
      </c>
      <c r="AA10" s="273">
        <v>0</v>
      </c>
      <c r="AB10" s="273">
        <v>0</v>
      </c>
      <c r="AC10" s="271">
        <v>0</v>
      </c>
      <c r="AD10" s="272">
        <v>0</v>
      </c>
      <c r="AE10" s="272">
        <v>0</v>
      </c>
      <c r="AF10" s="274">
        <v>0</v>
      </c>
      <c r="AG10" s="100" t="e">
        <f t="shared" si="5"/>
        <v>#DIV/0!</v>
      </c>
      <c r="AH10" s="252">
        <v>0</v>
      </c>
      <c r="AI10" s="255">
        <v>0</v>
      </c>
      <c r="AL10"/>
      <c r="AM10"/>
    </row>
    <row r="11" spans="1:39" ht="16.5" thickBot="1" x14ac:dyDescent="0.25">
      <c r="A11" s="68">
        <v>6</v>
      </c>
      <c r="B11" s="32" t="s">
        <v>4</v>
      </c>
      <c r="C11" s="15">
        <f t="shared" si="1"/>
        <v>67</v>
      </c>
      <c r="D11" s="33">
        <v>52</v>
      </c>
      <c r="E11" s="34">
        <v>13</v>
      </c>
      <c r="F11" s="34">
        <v>0</v>
      </c>
      <c r="G11" s="34">
        <f t="shared" si="2"/>
        <v>39</v>
      </c>
      <c r="H11" s="15">
        <v>15</v>
      </c>
      <c r="I11" s="16">
        <v>13</v>
      </c>
      <c r="J11" s="16">
        <v>0</v>
      </c>
      <c r="K11" s="16">
        <f t="shared" si="3"/>
        <v>2</v>
      </c>
      <c r="L11" s="15">
        <f t="shared" si="4"/>
        <v>77.557692307692307</v>
      </c>
      <c r="M11" s="15">
        <f t="shared" si="6"/>
        <v>0.30769230769230771</v>
      </c>
      <c r="N11" s="15" t="e">
        <f t="shared" si="7"/>
        <v>#DIV/0!</v>
      </c>
      <c r="O11" s="15">
        <f t="shared" si="8"/>
        <v>103.30769230769231</v>
      </c>
      <c r="P11" s="113">
        <f t="shared" si="0"/>
        <v>4033</v>
      </c>
      <c r="Q11" s="251">
        <v>4269</v>
      </c>
      <c r="R11" s="247">
        <v>4033</v>
      </c>
      <c r="S11" s="252">
        <v>4033</v>
      </c>
      <c r="T11" s="247">
        <v>4</v>
      </c>
      <c r="U11" s="85">
        <v>4</v>
      </c>
      <c r="V11" s="85">
        <v>0</v>
      </c>
      <c r="W11" s="245">
        <v>0</v>
      </c>
      <c r="X11" s="249">
        <v>4029</v>
      </c>
      <c r="Y11" s="87">
        <v>0</v>
      </c>
      <c r="Z11" s="133">
        <v>236</v>
      </c>
      <c r="AA11" s="85">
        <v>0</v>
      </c>
      <c r="AB11" s="85">
        <v>0</v>
      </c>
      <c r="AC11" s="85">
        <v>0</v>
      </c>
      <c r="AD11" s="184">
        <v>0</v>
      </c>
      <c r="AE11" s="244">
        <v>0</v>
      </c>
      <c r="AF11" s="86">
        <v>636</v>
      </c>
      <c r="AG11" s="100">
        <f t="shared" si="5"/>
        <v>0.15769898338705679</v>
      </c>
      <c r="AH11" s="136">
        <v>616</v>
      </c>
      <c r="AI11" s="255">
        <v>0.14429608807683297</v>
      </c>
      <c r="AL11"/>
      <c r="AM11"/>
    </row>
    <row r="12" spans="1:39" ht="16.5" thickBot="1" x14ac:dyDescent="0.25">
      <c r="A12" s="68">
        <v>7</v>
      </c>
      <c r="B12" s="32" t="s">
        <v>5</v>
      </c>
      <c r="C12" s="15">
        <f t="shared" si="1"/>
        <v>99</v>
      </c>
      <c r="D12" s="33">
        <v>92</v>
      </c>
      <c r="E12" s="34">
        <v>40</v>
      </c>
      <c r="F12" s="34">
        <v>0</v>
      </c>
      <c r="G12" s="34">
        <f t="shared" si="2"/>
        <v>52</v>
      </c>
      <c r="H12" s="15">
        <v>7</v>
      </c>
      <c r="I12" s="16">
        <v>6</v>
      </c>
      <c r="J12" s="16">
        <v>1</v>
      </c>
      <c r="K12" s="16">
        <f t="shared" si="3"/>
        <v>1</v>
      </c>
      <c r="L12" s="19">
        <f t="shared" si="4"/>
        <v>16.771739130434781</v>
      </c>
      <c r="M12" s="19">
        <f t="shared" si="6"/>
        <v>0</v>
      </c>
      <c r="N12" s="19" t="e">
        <f t="shared" si="7"/>
        <v>#DIV/0!</v>
      </c>
      <c r="O12" s="19">
        <f t="shared" si="8"/>
        <v>19.48076923076923</v>
      </c>
      <c r="P12" s="113">
        <f t="shared" si="0"/>
        <v>2425</v>
      </c>
      <c r="Q12" s="126">
        <v>3023</v>
      </c>
      <c r="R12" s="84">
        <v>1543</v>
      </c>
      <c r="S12" s="131">
        <v>2405</v>
      </c>
      <c r="T12" s="46">
        <v>455</v>
      </c>
      <c r="U12" s="90">
        <v>0</v>
      </c>
      <c r="V12" s="90">
        <v>442</v>
      </c>
      <c r="W12" s="85">
        <v>0</v>
      </c>
      <c r="X12" s="62">
        <v>1013</v>
      </c>
      <c r="Y12" s="92">
        <v>882</v>
      </c>
      <c r="Z12" s="132">
        <v>618</v>
      </c>
      <c r="AA12" s="89">
        <v>0</v>
      </c>
      <c r="AB12" s="89">
        <v>0</v>
      </c>
      <c r="AC12" s="89">
        <v>195</v>
      </c>
      <c r="AD12" s="107">
        <v>0</v>
      </c>
      <c r="AE12" s="36">
        <v>687</v>
      </c>
      <c r="AF12" s="84">
        <v>285</v>
      </c>
      <c r="AG12" s="100">
        <f t="shared" si="5"/>
        <v>0.11752577319587629</v>
      </c>
      <c r="AH12" s="131">
        <v>186</v>
      </c>
      <c r="AI12" s="139">
        <v>6.1528283162421434E-2</v>
      </c>
      <c r="AL12"/>
      <c r="AM12"/>
    </row>
    <row r="13" spans="1:39" ht="16.5" thickBot="1" x14ac:dyDescent="0.25">
      <c r="A13" s="68">
        <v>8</v>
      </c>
      <c r="B13" s="32" t="s">
        <v>6</v>
      </c>
      <c r="C13" s="15">
        <f t="shared" si="1"/>
        <v>64</v>
      </c>
      <c r="D13" s="33">
        <v>62</v>
      </c>
      <c r="E13" s="34">
        <v>62</v>
      </c>
      <c r="F13" s="34">
        <v>0</v>
      </c>
      <c r="G13" s="34">
        <f t="shared" si="2"/>
        <v>0</v>
      </c>
      <c r="H13" s="15">
        <v>2</v>
      </c>
      <c r="I13" s="16">
        <v>2</v>
      </c>
      <c r="J13" s="16">
        <v>0</v>
      </c>
      <c r="K13" s="16">
        <f t="shared" si="3"/>
        <v>0</v>
      </c>
      <c r="L13" s="19">
        <f t="shared" si="4"/>
        <v>20.64516129032258</v>
      </c>
      <c r="M13" s="19">
        <f t="shared" si="6"/>
        <v>0</v>
      </c>
      <c r="N13" s="19" t="e">
        <f t="shared" si="7"/>
        <v>#DIV/0!</v>
      </c>
      <c r="O13" s="19" t="e">
        <f t="shared" si="8"/>
        <v>#DIV/0!</v>
      </c>
      <c r="P13" s="113">
        <f t="shared" si="0"/>
        <v>1280</v>
      </c>
      <c r="Q13" s="126">
        <v>0</v>
      </c>
      <c r="R13" s="46">
        <v>1280</v>
      </c>
      <c r="S13" s="131">
        <v>0</v>
      </c>
      <c r="T13" s="46"/>
      <c r="U13" s="44"/>
      <c r="V13" s="44"/>
      <c r="W13" s="89"/>
      <c r="X13" s="62"/>
      <c r="Y13" s="56"/>
      <c r="Z13" s="132">
        <v>0</v>
      </c>
      <c r="AA13" s="34"/>
      <c r="AB13" s="34"/>
      <c r="AC13" s="34"/>
      <c r="AD13" s="36"/>
      <c r="AE13" s="36"/>
      <c r="AF13" s="46"/>
      <c r="AG13" s="100">
        <f t="shared" si="5"/>
        <v>0</v>
      </c>
      <c r="AH13" s="131">
        <v>0</v>
      </c>
      <c r="AI13" s="139">
        <v>0</v>
      </c>
      <c r="AL13"/>
      <c r="AM13"/>
    </row>
    <row r="14" spans="1:39" ht="16.5" thickBot="1" x14ac:dyDescent="0.25">
      <c r="A14" s="68">
        <v>9</v>
      </c>
      <c r="B14" s="32" t="s">
        <v>7</v>
      </c>
      <c r="C14" s="15">
        <f t="shared" si="1"/>
        <v>38</v>
      </c>
      <c r="D14" s="33">
        <v>36</v>
      </c>
      <c r="E14" s="34">
        <v>36</v>
      </c>
      <c r="F14" s="34">
        <v>0</v>
      </c>
      <c r="G14" s="34">
        <f t="shared" si="2"/>
        <v>0</v>
      </c>
      <c r="H14" s="15">
        <v>2</v>
      </c>
      <c r="I14" s="16">
        <v>2</v>
      </c>
      <c r="J14" s="16">
        <v>0</v>
      </c>
      <c r="K14" s="16">
        <f t="shared" si="3"/>
        <v>0</v>
      </c>
      <c r="L14" s="19">
        <f t="shared" si="4"/>
        <v>55.638888888888886</v>
      </c>
      <c r="M14" s="19">
        <f t="shared" si="6"/>
        <v>0</v>
      </c>
      <c r="N14" s="19" t="e">
        <f t="shared" si="7"/>
        <v>#DIV/0!</v>
      </c>
      <c r="O14" s="19" t="e">
        <f t="shared" si="8"/>
        <v>#DIV/0!</v>
      </c>
      <c r="P14" s="113">
        <f t="shared" si="0"/>
        <v>2253</v>
      </c>
      <c r="Q14" s="126">
        <v>2192</v>
      </c>
      <c r="R14" s="46">
        <v>2003</v>
      </c>
      <c r="S14" s="131">
        <v>1942</v>
      </c>
      <c r="T14" s="46">
        <v>891</v>
      </c>
      <c r="U14" s="44">
        <v>0</v>
      </c>
      <c r="V14" s="44">
        <v>804</v>
      </c>
      <c r="W14" s="34">
        <v>0</v>
      </c>
      <c r="X14" s="62">
        <v>1112</v>
      </c>
      <c r="Y14" s="56">
        <v>250</v>
      </c>
      <c r="Z14" s="132">
        <v>250</v>
      </c>
      <c r="AA14" s="34">
        <v>162</v>
      </c>
      <c r="AB14" s="34">
        <v>0</v>
      </c>
      <c r="AC14" s="34">
        <v>88</v>
      </c>
      <c r="AD14" s="36">
        <v>0</v>
      </c>
      <c r="AE14" s="36">
        <v>88</v>
      </c>
      <c r="AF14" s="46">
        <v>244</v>
      </c>
      <c r="AG14" s="100">
        <f t="shared" si="5"/>
        <v>0.1083000443852641</v>
      </c>
      <c r="AH14" s="131">
        <v>228</v>
      </c>
      <c r="AI14" s="139">
        <v>0.10401459854014598</v>
      </c>
      <c r="AL14"/>
      <c r="AM14"/>
    </row>
    <row r="15" spans="1:39" ht="16.5" thickBot="1" x14ac:dyDescent="0.25">
      <c r="A15" s="68">
        <v>10</v>
      </c>
      <c r="B15" s="32" t="s">
        <v>8</v>
      </c>
      <c r="C15" s="15">
        <f t="shared" si="1"/>
        <v>57</v>
      </c>
      <c r="D15" s="33">
        <v>47</v>
      </c>
      <c r="E15" s="34">
        <v>37</v>
      </c>
      <c r="F15" s="34">
        <v>0</v>
      </c>
      <c r="G15" s="34">
        <f t="shared" si="2"/>
        <v>10</v>
      </c>
      <c r="H15" s="15">
        <v>10</v>
      </c>
      <c r="I15" s="16">
        <v>3</v>
      </c>
      <c r="J15" s="16">
        <v>3</v>
      </c>
      <c r="K15" s="16">
        <f t="shared" si="3"/>
        <v>7</v>
      </c>
      <c r="L15" s="19">
        <f t="shared" si="4"/>
        <v>0</v>
      </c>
      <c r="M15" s="19">
        <f t="shared" si="6"/>
        <v>0</v>
      </c>
      <c r="N15" s="19" t="e">
        <f t="shared" si="7"/>
        <v>#DIV/0!</v>
      </c>
      <c r="O15" s="19">
        <f t="shared" si="8"/>
        <v>0</v>
      </c>
      <c r="P15" s="113">
        <f t="shared" si="0"/>
        <v>0</v>
      </c>
      <c r="Q15" s="126">
        <v>4206</v>
      </c>
      <c r="R15" s="46">
        <v>0</v>
      </c>
      <c r="S15" s="131">
        <v>4070</v>
      </c>
      <c r="T15" s="46">
        <v>0</v>
      </c>
      <c r="U15" s="44">
        <v>0</v>
      </c>
      <c r="V15" s="44">
        <v>0</v>
      </c>
      <c r="W15" s="34">
        <v>0</v>
      </c>
      <c r="X15" s="62">
        <v>0</v>
      </c>
      <c r="Y15" s="56">
        <v>0</v>
      </c>
      <c r="Z15" s="132">
        <v>136</v>
      </c>
      <c r="AA15" s="34">
        <v>0</v>
      </c>
      <c r="AB15" s="34">
        <v>0</v>
      </c>
      <c r="AC15" s="34">
        <v>0</v>
      </c>
      <c r="AD15" s="36">
        <v>0</v>
      </c>
      <c r="AE15" s="36">
        <v>0</v>
      </c>
      <c r="AF15" s="84">
        <v>0</v>
      </c>
      <c r="AG15" s="100" t="e">
        <f t="shared" si="5"/>
        <v>#DIV/0!</v>
      </c>
      <c r="AH15" s="131">
        <v>182</v>
      </c>
      <c r="AI15" s="139">
        <v>4.3271516880646697E-2</v>
      </c>
      <c r="AL15"/>
      <c r="AM15"/>
    </row>
    <row r="16" spans="1:39" ht="16.5" thickBot="1" x14ac:dyDescent="0.25">
      <c r="A16" s="68">
        <v>11</v>
      </c>
      <c r="B16" s="32" t="s">
        <v>9</v>
      </c>
      <c r="C16" s="15">
        <f t="shared" si="1"/>
        <v>93</v>
      </c>
      <c r="D16" s="33">
        <v>52</v>
      </c>
      <c r="E16" s="34">
        <v>32</v>
      </c>
      <c r="F16" s="34">
        <v>0</v>
      </c>
      <c r="G16" s="34">
        <f t="shared" si="2"/>
        <v>20</v>
      </c>
      <c r="H16" s="15">
        <v>41</v>
      </c>
      <c r="I16" s="16">
        <v>41</v>
      </c>
      <c r="J16" s="16">
        <v>1</v>
      </c>
      <c r="K16" s="16">
        <f t="shared" si="3"/>
        <v>0</v>
      </c>
      <c r="L16" s="19">
        <f t="shared" si="4"/>
        <v>43.28846153846154</v>
      </c>
      <c r="M16" s="19">
        <f t="shared" si="6"/>
        <v>0</v>
      </c>
      <c r="N16" s="19" t="e">
        <f t="shared" si="7"/>
        <v>#DIV/0!</v>
      </c>
      <c r="O16" s="19">
        <f t="shared" si="8"/>
        <v>0</v>
      </c>
      <c r="P16" s="113">
        <f t="shared" si="0"/>
        <v>2686</v>
      </c>
      <c r="Q16" s="126">
        <v>2851</v>
      </c>
      <c r="R16" s="46">
        <v>2251</v>
      </c>
      <c r="S16" s="131">
        <v>2416</v>
      </c>
      <c r="T16" s="46"/>
      <c r="U16" s="34"/>
      <c r="V16" s="34"/>
      <c r="W16" s="34"/>
      <c r="X16" s="62"/>
      <c r="Y16" s="56">
        <v>435</v>
      </c>
      <c r="Z16" s="132">
        <v>435</v>
      </c>
      <c r="AA16" s="34"/>
      <c r="AB16" s="34"/>
      <c r="AC16" s="34"/>
      <c r="AD16" s="36"/>
      <c r="AE16" s="36"/>
      <c r="AF16" s="33">
        <v>165</v>
      </c>
      <c r="AG16" s="100">
        <f t="shared" si="5"/>
        <v>6.1429635145197323E-2</v>
      </c>
      <c r="AH16" s="135">
        <v>204</v>
      </c>
      <c r="AI16" s="139">
        <v>7.1553840757628898E-2</v>
      </c>
      <c r="AL16"/>
      <c r="AM16"/>
    </row>
    <row r="17" spans="1:39" ht="16.5" thickBot="1" x14ac:dyDescent="0.25">
      <c r="A17" s="68">
        <v>12</v>
      </c>
      <c r="B17" s="32" t="s">
        <v>10</v>
      </c>
      <c r="C17" s="15">
        <f t="shared" si="1"/>
        <v>180</v>
      </c>
      <c r="D17" s="33">
        <v>156</v>
      </c>
      <c r="E17" s="34">
        <v>76</v>
      </c>
      <c r="F17" s="34">
        <v>0</v>
      </c>
      <c r="G17" s="34">
        <f t="shared" si="2"/>
        <v>80</v>
      </c>
      <c r="H17" s="15">
        <v>24</v>
      </c>
      <c r="I17" s="16">
        <v>21</v>
      </c>
      <c r="J17" s="16">
        <v>11</v>
      </c>
      <c r="K17" s="16">
        <f t="shared" si="3"/>
        <v>3</v>
      </c>
      <c r="L17" s="19">
        <f t="shared" si="4"/>
        <v>0</v>
      </c>
      <c r="M17" s="19">
        <f t="shared" si="6"/>
        <v>0</v>
      </c>
      <c r="N17" s="19" t="e">
        <f t="shared" si="7"/>
        <v>#DIV/0!</v>
      </c>
      <c r="O17" s="19">
        <f t="shared" si="8"/>
        <v>0</v>
      </c>
      <c r="P17" s="113">
        <f t="shared" si="0"/>
        <v>0</v>
      </c>
      <c r="Q17" s="126">
        <v>0</v>
      </c>
      <c r="R17" s="46"/>
      <c r="S17" s="131">
        <v>0</v>
      </c>
      <c r="T17" s="46"/>
      <c r="U17" s="34"/>
      <c r="V17" s="34"/>
      <c r="W17" s="34"/>
      <c r="X17" s="62"/>
      <c r="Y17" s="56"/>
      <c r="Z17" s="132">
        <v>0</v>
      </c>
      <c r="AA17" s="34"/>
      <c r="AB17" s="34"/>
      <c r="AC17" s="34"/>
      <c r="AD17" s="36"/>
      <c r="AE17" s="36"/>
      <c r="AF17" s="33"/>
      <c r="AG17" s="100" t="e">
        <f t="shared" si="5"/>
        <v>#DIV/0!</v>
      </c>
      <c r="AH17" s="135">
        <v>0</v>
      </c>
      <c r="AI17" s="139">
        <v>0</v>
      </c>
      <c r="AL17"/>
      <c r="AM17"/>
    </row>
    <row r="18" spans="1:39" ht="16.5" thickBot="1" x14ac:dyDescent="0.25">
      <c r="A18" s="68">
        <v>13</v>
      </c>
      <c r="B18" s="32" t="s">
        <v>11</v>
      </c>
      <c r="C18" s="15">
        <f t="shared" si="1"/>
        <v>120</v>
      </c>
      <c r="D18" s="33">
        <v>58</v>
      </c>
      <c r="E18" s="34">
        <v>56</v>
      </c>
      <c r="F18" s="34">
        <v>2</v>
      </c>
      <c r="G18" s="34">
        <f t="shared" si="2"/>
        <v>2</v>
      </c>
      <c r="H18" s="15">
        <v>62</v>
      </c>
      <c r="I18" s="16">
        <v>61</v>
      </c>
      <c r="J18" s="16">
        <v>1</v>
      </c>
      <c r="K18" s="16">
        <f t="shared" si="3"/>
        <v>1</v>
      </c>
      <c r="L18" s="19">
        <f t="shared" si="4"/>
        <v>142.56896551724137</v>
      </c>
      <c r="M18" s="19">
        <f t="shared" si="6"/>
        <v>70.642857142857139</v>
      </c>
      <c r="N18" s="19">
        <f t="shared" si="7"/>
        <v>0</v>
      </c>
      <c r="O18" s="19">
        <f t="shared" si="8"/>
        <v>1981.5</v>
      </c>
      <c r="P18" s="113">
        <f t="shared" si="0"/>
        <v>12814</v>
      </c>
      <c r="Q18" s="126">
        <v>12005</v>
      </c>
      <c r="R18" s="46">
        <v>8269</v>
      </c>
      <c r="S18" s="131">
        <v>7743</v>
      </c>
      <c r="T18" s="46">
        <v>4306</v>
      </c>
      <c r="U18" s="44">
        <v>3956</v>
      </c>
      <c r="V18" s="44">
        <v>121</v>
      </c>
      <c r="W18" s="34">
        <v>0</v>
      </c>
      <c r="X18" s="62">
        <v>3963</v>
      </c>
      <c r="Y18" s="45">
        <v>4545</v>
      </c>
      <c r="Z18" s="126">
        <v>4451</v>
      </c>
      <c r="AA18" s="44">
        <v>2707</v>
      </c>
      <c r="AB18" s="44">
        <v>2571</v>
      </c>
      <c r="AC18" s="44">
        <v>509</v>
      </c>
      <c r="AD18" s="62">
        <v>363</v>
      </c>
      <c r="AE18" s="36">
        <v>1838</v>
      </c>
      <c r="AF18" s="46">
        <v>1182</v>
      </c>
      <c r="AG18" s="100">
        <f t="shared" si="5"/>
        <v>9.2242859372561256E-2</v>
      </c>
      <c r="AH18" s="131">
        <v>827</v>
      </c>
      <c r="AI18" s="139">
        <v>6.8887963348604753E-2</v>
      </c>
      <c r="AL18"/>
      <c r="AM18"/>
    </row>
    <row r="19" spans="1:39" ht="16.5" thickBot="1" x14ac:dyDescent="0.25">
      <c r="A19" s="68">
        <v>14</v>
      </c>
      <c r="B19" s="32" t="s">
        <v>12</v>
      </c>
      <c r="C19" s="15">
        <f t="shared" si="1"/>
        <v>35</v>
      </c>
      <c r="D19" s="33">
        <v>34</v>
      </c>
      <c r="E19" s="34">
        <v>34</v>
      </c>
      <c r="F19" s="34">
        <v>0</v>
      </c>
      <c r="G19" s="34">
        <f t="shared" si="2"/>
        <v>0</v>
      </c>
      <c r="H19" s="15">
        <v>1</v>
      </c>
      <c r="I19" s="16">
        <v>1</v>
      </c>
      <c r="J19" s="16">
        <v>1</v>
      </c>
      <c r="K19" s="16">
        <f t="shared" si="3"/>
        <v>0</v>
      </c>
      <c r="L19" s="19">
        <f t="shared" si="4"/>
        <v>31.323529411764707</v>
      </c>
      <c r="M19" s="19">
        <f t="shared" si="6"/>
        <v>5.617647058823529</v>
      </c>
      <c r="N19" s="19" t="e">
        <f t="shared" si="7"/>
        <v>#DIV/0!</v>
      </c>
      <c r="O19" s="19" t="e">
        <f t="shared" si="8"/>
        <v>#DIV/0!</v>
      </c>
      <c r="P19" s="113">
        <f t="shared" si="0"/>
        <v>1204</v>
      </c>
      <c r="Q19" s="126">
        <v>897</v>
      </c>
      <c r="R19" s="46">
        <v>1065</v>
      </c>
      <c r="S19" s="131">
        <v>897</v>
      </c>
      <c r="T19" s="46">
        <v>461</v>
      </c>
      <c r="U19" s="34">
        <v>191</v>
      </c>
      <c r="V19" s="34">
        <v>0</v>
      </c>
      <c r="W19" s="44">
        <v>0</v>
      </c>
      <c r="X19" s="62">
        <v>604</v>
      </c>
      <c r="Y19" s="56">
        <v>139</v>
      </c>
      <c r="Z19" s="132">
        <v>0</v>
      </c>
      <c r="AA19" s="34">
        <v>139</v>
      </c>
      <c r="AB19" s="34">
        <v>0</v>
      </c>
      <c r="AC19" s="34">
        <v>0</v>
      </c>
      <c r="AD19" s="36">
        <v>0</v>
      </c>
      <c r="AE19" s="36">
        <v>0</v>
      </c>
      <c r="AF19" s="33">
        <v>60</v>
      </c>
      <c r="AG19" s="100">
        <f t="shared" si="5"/>
        <v>4.9833887043189369E-2</v>
      </c>
      <c r="AH19" s="135">
        <v>39</v>
      </c>
      <c r="AI19" s="139">
        <v>4.3478260869565216E-2</v>
      </c>
      <c r="AL19"/>
      <c r="AM19"/>
    </row>
    <row r="20" spans="1:39" s="79" customFormat="1" ht="16.5" thickBot="1" x14ac:dyDescent="0.25">
      <c r="A20" s="103">
        <v>15</v>
      </c>
      <c r="B20" s="88" t="s">
        <v>13</v>
      </c>
      <c r="C20" s="104">
        <f t="shared" si="1"/>
        <v>520</v>
      </c>
      <c r="D20" s="91">
        <v>505</v>
      </c>
      <c r="E20" s="89">
        <v>125</v>
      </c>
      <c r="F20" s="89">
        <v>0</v>
      </c>
      <c r="G20" s="89">
        <f t="shared" si="2"/>
        <v>380</v>
      </c>
      <c r="H20" s="104">
        <v>15</v>
      </c>
      <c r="I20" s="105">
        <v>4</v>
      </c>
      <c r="J20" s="105">
        <v>1</v>
      </c>
      <c r="K20" s="105">
        <f t="shared" si="3"/>
        <v>11</v>
      </c>
      <c r="L20" s="104">
        <f t="shared" si="4"/>
        <v>13.590099009900991</v>
      </c>
      <c r="M20" s="104">
        <f t="shared" si="6"/>
        <v>19.904</v>
      </c>
      <c r="N20" s="104" t="e">
        <f t="shared" si="7"/>
        <v>#DIV/0!</v>
      </c>
      <c r="O20" s="104">
        <f t="shared" si="8"/>
        <v>1.7315789473684211</v>
      </c>
      <c r="P20" s="113">
        <f t="shared" si="0"/>
        <v>7369</v>
      </c>
      <c r="Q20" s="126">
        <v>5867</v>
      </c>
      <c r="R20" s="84">
        <v>6863</v>
      </c>
      <c r="S20" s="131">
        <v>5621</v>
      </c>
      <c r="T20" s="46">
        <v>2729</v>
      </c>
      <c r="U20" s="89">
        <v>2488</v>
      </c>
      <c r="V20" s="89">
        <v>2689</v>
      </c>
      <c r="W20" s="34">
        <v>2488</v>
      </c>
      <c r="X20" s="106">
        <v>658</v>
      </c>
      <c r="Y20" s="93">
        <v>506</v>
      </c>
      <c r="Z20" s="126">
        <v>246</v>
      </c>
      <c r="AA20" s="90">
        <v>201</v>
      </c>
      <c r="AB20" s="90">
        <v>0</v>
      </c>
      <c r="AC20" s="90">
        <v>0</v>
      </c>
      <c r="AD20" s="106">
        <v>0</v>
      </c>
      <c r="AE20" s="107">
        <v>159</v>
      </c>
      <c r="AF20" s="84">
        <v>770</v>
      </c>
      <c r="AG20" s="100">
        <f t="shared" si="5"/>
        <v>0.10449178993079115</v>
      </c>
      <c r="AH20" s="131">
        <v>641</v>
      </c>
      <c r="AI20" s="139">
        <v>0.10925515595704789</v>
      </c>
    </row>
    <row r="21" spans="1:39" ht="16.5" thickBot="1" x14ac:dyDescent="0.25">
      <c r="A21" s="68">
        <v>16</v>
      </c>
      <c r="B21" s="32" t="s">
        <v>14</v>
      </c>
      <c r="C21" s="15">
        <f t="shared" si="1"/>
        <v>536</v>
      </c>
      <c r="D21" s="33">
        <v>494</v>
      </c>
      <c r="E21" s="34">
        <v>97</v>
      </c>
      <c r="F21" s="34">
        <v>0</v>
      </c>
      <c r="G21" s="34">
        <f t="shared" si="2"/>
        <v>397</v>
      </c>
      <c r="H21" s="15">
        <v>42</v>
      </c>
      <c r="I21" s="16">
        <v>12</v>
      </c>
      <c r="J21" s="16">
        <v>0</v>
      </c>
      <c r="K21" s="16">
        <f t="shared" si="3"/>
        <v>30</v>
      </c>
      <c r="L21" s="19">
        <f t="shared" si="4"/>
        <v>11.902834008097166</v>
      </c>
      <c r="M21" s="19">
        <f t="shared" si="6"/>
        <v>0</v>
      </c>
      <c r="N21" s="19" t="e">
        <f t="shared" si="7"/>
        <v>#DIV/0!</v>
      </c>
      <c r="O21" s="19">
        <f t="shared" si="8"/>
        <v>0</v>
      </c>
      <c r="P21" s="113">
        <f t="shared" si="0"/>
        <v>9823</v>
      </c>
      <c r="Q21" s="126">
        <v>9823</v>
      </c>
      <c r="R21" s="46">
        <v>5880</v>
      </c>
      <c r="S21" s="131">
        <v>5880</v>
      </c>
      <c r="T21" s="46">
        <v>335</v>
      </c>
      <c r="U21" s="34"/>
      <c r="V21" s="34"/>
      <c r="W21" s="89"/>
      <c r="X21" s="62"/>
      <c r="Y21" s="56">
        <v>3943</v>
      </c>
      <c r="Z21" s="132">
        <v>3943</v>
      </c>
      <c r="AA21" s="34">
        <v>425</v>
      </c>
      <c r="AB21" s="34"/>
      <c r="AC21" s="34"/>
      <c r="AD21" s="36"/>
      <c r="AE21" s="36">
        <v>3518</v>
      </c>
      <c r="AF21" s="33">
        <v>1065</v>
      </c>
      <c r="AG21" s="100">
        <f t="shared" si="5"/>
        <v>0.10841901659370864</v>
      </c>
      <c r="AH21" s="135">
        <v>1065</v>
      </c>
      <c r="AI21" s="139">
        <v>0.10841901659370864</v>
      </c>
      <c r="AL21"/>
      <c r="AM21"/>
    </row>
    <row r="22" spans="1:39" ht="16.5" thickBot="1" x14ac:dyDescent="0.25">
      <c r="A22" s="68">
        <v>17</v>
      </c>
      <c r="B22" s="32" t="s">
        <v>15</v>
      </c>
      <c r="C22" s="15">
        <f t="shared" si="1"/>
        <v>94</v>
      </c>
      <c r="D22" s="33">
        <v>94</v>
      </c>
      <c r="E22" s="34">
        <v>32</v>
      </c>
      <c r="F22" s="34">
        <v>0</v>
      </c>
      <c r="G22" s="34">
        <f t="shared" si="2"/>
        <v>62</v>
      </c>
      <c r="H22" s="15">
        <v>0</v>
      </c>
      <c r="I22" s="16">
        <v>0</v>
      </c>
      <c r="J22" s="16">
        <v>0</v>
      </c>
      <c r="K22" s="16">
        <f t="shared" si="3"/>
        <v>0</v>
      </c>
      <c r="L22" s="19">
        <f t="shared" si="4"/>
        <v>20.212765957446809</v>
      </c>
      <c r="M22" s="19">
        <f t="shared" si="6"/>
        <v>0</v>
      </c>
      <c r="N22" s="19" t="e">
        <f t="shared" si="7"/>
        <v>#DIV/0!</v>
      </c>
      <c r="O22" s="19">
        <f t="shared" si="8"/>
        <v>30.048387096774192</v>
      </c>
      <c r="P22" s="113">
        <f t="shared" si="0"/>
        <v>1900</v>
      </c>
      <c r="Q22" s="251">
        <v>1831</v>
      </c>
      <c r="R22" s="247">
        <v>1900</v>
      </c>
      <c r="S22" s="252">
        <v>1831</v>
      </c>
      <c r="T22" s="247">
        <v>0</v>
      </c>
      <c r="U22" s="261">
        <v>0</v>
      </c>
      <c r="V22" s="261">
        <v>0</v>
      </c>
      <c r="W22" s="261">
        <v>37</v>
      </c>
      <c r="X22" s="249">
        <v>1863</v>
      </c>
      <c r="Y22" s="248">
        <v>0</v>
      </c>
      <c r="Z22" s="253">
        <v>0</v>
      </c>
      <c r="AA22" s="261">
        <v>0</v>
      </c>
      <c r="AB22" s="261">
        <v>0</v>
      </c>
      <c r="AC22" s="261">
        <v>0</v>
      </c>
      <c r="AD22" s="244">
        <v>0</v>
      </c>
      <c r="AE22" s="244">
        <v>0</v>
      </c>
      <c r="AF22" s="242">
        <v>208</v>
      </c>
      <c r="AG22" s="100">
        <f t="shared" si="5"/>
        <v>0.10947368421052632</v>
      </c>
      <c r="AH22" s="254">
        <v>198</v>
      </c>
      <c r="AI22" s="255">
        <v>0.10813762971054069</v>
      </c>
      <c r="AL22"/>
      <c r="AM22"/>
    </row>
    <row r="23" spans="1:39" ht="16.5" thickBot="1" x14ac:dyDescent="0.25">
      <c r="A23" s="68">
        <v>18</v>
      </c>
      <c r="B23" s="32" t="s">
        <v>16</v>
      </c>
      <c r="C23" s="15">
        <f t="shared" si="1"/>
        <v>195</v>
      </c>
      <c r="D23" s="33">
        <v>116</v>
      </c>
      <c r="E23" s="34">
        <v>35</v>
      </c>
      <c r="F23" s="34">
        <v>0</v>
      </c>
      <c r="G23" s="34">
        <f t="shared" si="2"/>
        <v>81</v>
      </c>
      <c r="H23" s="15">
        <v>79</v>
      </c>
      <c r="I23" s="16">
        <v>11</v>
      </c>
      <c r="J23" s="16">
        <v>0</v>
      </c>
      <c r="K23" s="16">
        <f t="shared" si="3"/>
        <v>68</v>
      </c>
      <c r="L23" s="15">
        <f t="shared" si="4"/>
        <v>13.758620689655173</v>
      </c>
      <c r="M23" s="15">
        <f t="shared" si="6"/>
        <v>0</v>
      </c>
      <c r="N23" s="15" t="e">
        <f t="shared" si="7"/>
        <v>#DIV/0!</v>
      </c>
      <c r="O23" s="15">
        <f t="shared" si="8"/>
        <v>0</v>
      </c>
      <c r="P23" s="113">
        <f t="shared" si="0"/>
        <v>2616</v>
      </c>
      <c r="Q23" s="126">
        <v>2616</v>
      </c>
      <c r="R23" s="46">
        <v>1596</v>
      </c>
      <c r="S23" s="131">
        <v>1596</v>
      </c>
      <c r="T23" s="46">
        <v>630</v>
      </c>
      <c r="U23" s="34"/>
      <c r="V23" s="34">
        <v>0</v>
      </c>
      <c r="W23" s="34">
        <v>0</v>
      </c>
      <c r="X23" s="62">
        <v>0</v>
      </c>
      <c r="Y23" s="56">
        <v>1020</v>
      </c>
      <c r="Z23" s="132">
        <v>1020</v>
      </c>
      <c r="AA23" s="34">
        <v>630</v>
      </c>
      <c r="AB23" s="34">
        <v>630</v>
      </c>
      <c r="AC23" s="34">
        <v>0</v>
      </c>
      <c r="AD23" s="36">
        <v>0</v>
      </c>
      <c r="AE23" s="36">
        <v>0</v>
      </c>
      <c r="AF23" s="33">
        <v>77</v>
      </c>
      <c r="AG23" s="100">
        <f t="shared" si="5"/>
        <v>2.9434250764525993E-2</v>
      </c>
      <c r="AH23" s="135">
        <v>77</v>
      </c>
      <c r="AI23" s="139">
        <v>2.9434250764525993E-2</v>
      </c>
      <c r="AL23"/>
      <c r="AM23"/>
    </row>
    <row r="24" spans="1:39" ht="16.5" thickBot="1" x14ac:dyDescent="0.3">
      <c r="A24" s="68">
        <v>19</v>
      </c>
      <c r="B24" s="32" t="s">
        <v>17</v>
      </c>
      <c r="C24" s="15">
        <f t="shared" si="1"/>
        <v>32</v>
      </c>
      <c r="D24" s="33">
        <v>32</v>
      </c>
      <c r="E24" s="34">
        <v>21</v>
      </c>
      <c r="F24" s="34">
        <v>0</v>
      </c>
      <c r="G24" s="34">
        <f t="shared" si="2"/>
        <v>11</v>
      </c>
      <c r="H24" s="15"/>
      <c r="I24" s="16"/>
      <c r="J24" s="16"/>
      <c r="K24" s="16">
        <f t="shared" si="3"/>
        <v>0</v>
      </c>
      <c r="L24" s="19">
        <f t="shared" si="4"/>
        <v>27.625</v>
      </c>
      <c r="M24" s="19">
        <f t="shared" si="6"/>
        <v>0</v>
      </c>
      <c r="N24" s="19" t="e">
        <f t="shared" si="7"/>
        <v>#DIV/0!</v>
      </c>
      <c r="O24" s="19">
        <f t="shared" ref="O24:O33" si="9">X24/G24</f>
        <v>46.090909090909093</v>
      </c>
      <c r="P24" s="113">
        <f t="shared" si="0"/>
        <v>1147</v>
      </c>
      <c r="Q24" s="232">
        <v>1131</v>
      </c>
      <c r="R24" s="227">
        <v>884</v>
      </c>
      <c r="S24" s="233">
        <v>868</v>
      </c>
      <c r="T24" s="227">
        <v>377</v>
      </c>
      <c r="U24" s="222">
        <v>0</v>
      </c>
      <c r="V24" s="222">
        <v>377</v>
      </c>
      <c r="W24" s="222">
        <v>0</v>
      </c>
      <c r="X24" s="230">
        <v>507</v>
      </c>
      <c r="Y24" s="229">
        <v>263</v>
      </c>
      <c r="Z24" s="234">
        <v>263</v>
      </c>
      <c r="AA24" s="187">
        <v>83</v>
      </c>
      <c r="AB24" s="101">
        <v>0</v>
      </c>
      <c r="AC24" s="222">
        <v>83</v>
      </c>
      <c r="AD24" s="223">
        <v>0</v>
      </c>
      <c r="AE24" s="223">
        <v>180</v>
      </c>
      <c r="AF24" s="227">
        <v>142</v>
      </c>
      <c r="AG24" s="100">
        <f t="shared" si="5"/>
        <v>0.12380122057541412</v>
      </c>
      <c r="AH24" s="233">
        <v>142</v>
      </c>
      <c r="AI24" s="235">
        <v>0.125552608311229</v>
      </c>
      <c r="AL24"/>
      <c r="AM24"/>
    </row>
    <row r="25" spans="1:39" ht="16.5" thickBot="1" x14ac:dyDescent="0.25">
      <c r="A25" s="68">
        <v>20</v>
      </c>
      <c r="B25" s="32" t="s">
        <v>18</v>
      </c>
      <c r="C25" s="15">
        <f t="shared" si="1"/>
        <v>118</v>
      </c>
      <c r="D25" s="33">
        <v>71</v>
      </c>
      <c r="E25" s="34">
        <v>71</v>
      </c>
      <c r="F25" s="34">
        <v>0</v>
      </c>
      <c r="G25" s="34">
        <f t="shared" si="2"/>
        <v>0</v>
      </c>
      <c r="H25" s="15">
        <v>47</v>
      </c>
      <c r="I25" s="16">
        <v>47</v>
      </c>
      <c r="J25" s="16">
        <v>0</v>
      </c>
      <c r="K25" s="16">
        <f t="shared" si="3"/>
        <v>0</v>
      </c>
      <c r="L25" s="19">
        <f t="shared" si="4"/>
        <v>32.605633802816904</v>
      </c>
      <c r="M25" s="19">
        <f t="shared" si="6"/>
        <v>0</v>
      </c>
      <c r="N25" s="19" t="e">
        <f t="shared" si="7"/>
        <v>#DIV/0!</v>
      </c>
      <c r="O25" s="19" t="e">
        <f t="shared" si="9"/>
        <v>#DIV/0!</v>
      </c>
      <c r="P25" s="113">
        <f t="shared" si="0"/>
        <v>3359</v>
      </c>
      <c r="Q25" s="251">
        <v>3374</v>
      </c>
      <c r="R25" s="46">
        <v>2315</v>
      </c>
      <c r="S25" s="131">
        <v>2330</v>
      </c>
      <c r="T25" s="46">
        <v>2315</v>
      </c>
      <c r="U25" s="34"/>
      <c r="V25" s="34">
        <v>0</v>
      </c>
      <c r="W25" s="34"/>
      <c r="X25" s="62"/>
      <c r="Y25" s="56">
        <v>1044</v>
      </c>
      <c r="Z25" s="132">
        <v>0</v>
      </c>
      <c r="AA25" s="34">
        <v>1044</v>
      </c>
      <c r="AB25" s="34"/>
      <c r="AC25" s="34">
        <v>1044</v>
      </c>
      <c r="AD25" s="36"/>
      <c r="AE25" s="36"/>
      <c r="AF25" s="33">
        <v>1040</v>
      </c>
      <c r="AG25" s="100">
        <f t="shared" si="5"/>
        <v>0.30961595713009826</v>
      </c>
      <c r="AH25" s="135">
        <v>1033</v>
      </c>
      <c r="AI25" s="139">
        <v>0.30616478956727922</v>
      </c>
      <c r="AL25"/>
      <c r="AM25"/>
    </row>
    <row r="26" spans="1:39" ht="16.5" thickBot="1" x14ac:dyDescent="0.25">
      <c r="A26" s="68">
        <v>21</v>
      </c>
      <c r="B26" s="32" t="s">
        <v>19</v>
      </c>
      <c r="C26" s="15">
        <f t="shared" si="1"/>
        <v>133</v>
      </c>
      <c r="D26" s="33">
        <v>123</v>
      </c>
      <c r="E26" s="34">
        <v>76</v>
      </c>
      <c r="F26" s="34">
        <v>0</v>
      </c>
      <c r="G26" s="34">
        <f t="shared" si="2"/>
        <v>47</v>
      </c>
      <c r="H26" s="15">
        <v>10</v>
      </c>
      <c r="I26" s="16">
        <v>9</v>
      </c>
      <c r="J26" s="16">
        <v>0</v>
      </c>
      <c r="K26" s="16">
        <f t="shared" si="3"/>
        <v>1</v>
      </c>
      <c r="L26" s="19">
        <f t="shared" si="4"/>
        <v>21.219512195121951</v>
      </c>
      <c r="M26" s="19">
        <f t="shared" si="6"/>
        <v>0</v>
      </c>
      <c r="N26" s="19" t="e">
        <f t="shared" si="7"/>
        <v>#DIV/0!</v>
      </c>
      <c r="O26" s="19">
        <f t="shared" si="9"/>
        <v>32.723404255319146</v>
      </c>
      <c r="P26" s="113">
        <f t="shared" si="0"/>
        <v>2610</v>
      </c>
      <c r="Q26" s="251">
        <v>2610</v>
      </c>
      <c r="R26" s="247">
        <v>2610</v>
      </c>
      <c r="S26" s="252">
        <v>2610</v>
      </c>
      <c r="T26" s="247">
        <v>1072</v>
      </c>
      <c r="U26" s="243">
        <v>0</v>
      </c>
      <c r="V26" s="243">
        <v>0</v>
      </c>
      <c r="W26" s="243">
        <v>0</v>
      </c>
      <c r="X26" s="249">
        <v>1538</v>
      </c>
      <c r="Y26" s="248">
        <v>0</v>
      </c>
      <c r="Z26" s="253">
        <v>0</v>
      </c>
      <c r="AA26" s="243">
        <v>0</v>
      </c>
      <c r="AB26" s="243">
        <v>0</v>
      </c>
      <c r="AC26" s="243">
        <v>0</v>
      </c>
      <c r="AD26" s="244">
        <v>0</v>
      </c>
      <c r="AE26" s="244">
        <v>0</v>
      </c>
      <c r="AF26" s="242">
        <v>384</v>
      </c>
      <c r="AG26" s="100">
        <f t="shared" si="5"/>
        <v>0.14712643678160919</v>
      </c>
      <c r="AH26" s="254">
        <v>384</v>
      </c>
      <c r="AI26" s="255">
        <v>0.14712643678160919</v>
      </c>
      <c r="AL26"/>
      <c r="AM26"/>
    </row>
    <row r="27" spans="1:39" ht="16.5" thickBot="1" x14ac:dyDescent="0.25">
      <c r="A27" s="68">
        <v>22</v>
      </c>
      <c r="B27" s="32" t="s">
        <v>20</v>
      </c>
      <c r="C27" s="15">
        <f t="shared" si="1"/>
        <v>42</v>
      </c>
      <c r="D27" s="33"/>
      <c r="E27" s="34"/>
      <c r="F27" s="34"/>
      <c r="G27" s="34">
        <f t="shared" si="2"/>
        <v>0</v>
      </c>
      <c r="H27" s="15">
        <v>42</v>
      </c>
      <c r="I27" s="16">
        <v>22</v>
      </c>
      <c r="J27" s="16">
        <v>0</v>
      </c>
      <c r="K27" s="16">
        <f t="shared" si="3"/>
        <v>20</v>
      </c>
      <c r="L27" s="19" t="e">
        <f t="shared" si="4"/>
        <v>#DIV/0!</v>
      </c>
      <c r="M27" s="19" t="e">
        <f t="shared" si="6"/>
        <v>#DIV/0!</v>
      </c>
      <c r="N27" s="19" t="e">
        <f t="shared" si="7"/>
        <v>#VALUE!</v>
      </c>
      <c r="O27" s="19" t="e">
        <f t="shared" si="9"/>
        <v>#DIV/0!</v>
      </c>
      <c r="P27" s="113">
        <f t="shared" si="0"/>
        <v>1936</v>
      </c>
      <c r="Q27" s="251">
        <v>1749</v>
      </c>
      <c r="R27" s="46">
        <v>1800</v>
      </c>
      <c r="S27" s="131">
        <v>1709</v>
      </c>
      <c r="T27" s="46">
        <v>985</v>
      </c>
      <c r="U27" s="89">
        <v>1062</v>
      </c>
      <c r="V27" s="89">
        <v>417</v>
      </c>
      <c r="W27" s="34">
        <v>417</v>
      </c>
      <c r="X27" s="62">
        <v>436</v>
      </c>
      <c r="Y27" s="92">
        <v>136</v>
      </c>
      <c r="Z27" s="132">
        <v>40</v>
      </c>
      <c r="AA27" s="89">
        <v>136</v>
      </c>
      <c r="AB27" s="89">
        <v>0</v>
      </c>
      <c r="AC27" s="89">
        <v>0</v>
      </c>
      <c r="AD27" s="107">
        <v>0</v>
      </c>
      <c r="AE27" s="36">
        <v>0</v>
      </c>
      <c r="AF27" s="84">
        <v>321</v>
      </c>
      <c r="AG27" s="100">
        <f t="shared" si="5"/>
        <v>0.16580578512396693</v>
      </c>
      <c r="AH27" s="131">
        <v>170</v>
      </c>
      <c r="AI27" s="139">
        <v>9.7198399085191539E-2</v>
      </c>
      <c r="AL27"/>
      <c r="AM27"/>
    </row>
    <row r="28" spans="1:39" ht="16.5" thickBot="1" x14ac:dyDescent="0.25">
      <c r="A28" s="68">
        <v>23</v>
      </c>
      <c r="B28" s="32" t="s">
        <v>21</v>
      </c>
      <c r="C28" s="15">
        <f t="shared" si="1"/>
        <v>40</v>
      </c>
      <c r="D28" s="33">
        <v>40</v>
      </c>
      <c r="E28" s="34">
        <v>40</v>
      </c>
      <c r="F28" s="34">
        <v>0</v>
      </c>
      <c r="G28" s="34">
        <f t="shared" si="2"/>
        <v>0</v>
      </c>
      <c r="H28" s="15">
        <v>0</v>
      </c>
      <c r="I28" s="16">
        <v>0</v>
      </c>
      <c r="J28" s="16">
        <v>0</v>
      </c>
      <c r="K28" s="16">
        <f t="shared" si="3"/>
        <v>0</v>
      </c>
      <c r="L28" s="19">
        <f t="shared" si="4"/>
        <v>22.425000000000001</v>
      </c>
      <c r="M28" s="19" t="e">
        <f t="shared" si="6"/>
        <v>#VALUE!</v>
      </c>
      <c r="N28" s="19" t="e">
        <f t="shared" si="7"/>
        <v>#DIV/0!</v>
      </c>
      <c r="O28" s="19" t="e">
        <f t="shared" si="9"/>
        <v>#DIV/0!</v>
      </c>
      <c r="P28" s="113">
        <f t="shared" si="0"/>
        <v>1129</v>
      </c>
      <c r="Q28" s="278">
        <v>1027</v>
      </c>
      <c r="R28" s="262">
        <v>897</v>
      </c>
      <c r="S28" s="278">
        <v>805</v>
      </c>
      <c r="T28" s="262">
        <v>257</v>
      </c>
      <c r="U28" s="261" t="s">
        <v>101</v>
      </c>
      <c r="V28" s="261" t="s">
        <v>101</v>
      </c>
      <c r="W28" s="261" t="s">
        <v>101</v>
      </c>
      <c r="X28" s="262">
        <v>640</v>
      </c>
      <c r="Y28" s="262">
        <v>232</v>
      </c>
      <c r="Z28" s="279">
        <v>222</v>
      </c>
      <c r="AA28" s="261">
        <v>100</v>
      </c>
      <c r="AB28" s="261" t="s">
        <v>101</v>
      </c>
      <c r="AC28" s="261" t="s">
        <v>101</v>
      </c>
      <c r="AD28" s="261" t="s">
        <v>101</v>
      </c>
      <c r="AE28" s="261">
        <v>132</v>
      </c>
      <c r="AF28" s="261">
        <v>86</v>
      </c>
      <c r="AG28" s="100">
        <f t="shared" si="5"/>
        <v>7.6173604960141722E-2</v>
      </c>
      <c r="AH28" s="279">
        <v>86</v>
      </c>
      <c r="AI28" s="318">
        <v>8.3739045764362224E-2</v>
      </c>
      <c r="AL28"/>
      <c r="AM28"/>
    </row>
    <row r="29" spans="1:39" ht="16.5" thickBot="1" x14ac:dyDescent="0.25">
      <c r="A29" s="68">
        <v>24</v>
      </c>
      <c r="B29" s="32" t="s">
        <v>22</v>
      </c>
      <c r="C29" s="15">
        <f t="shared" si="1"/>
        <v>21</v>
      </c>
      <c r="D29" s="33"/>
      <c r="E29" s="34"/>
      <c r="F29" s="34"/>
      <c r="G29" s="34">
        <f t="shared" si="2"/>
        <v>0</v>
      </c>
      <c r="H29" s="15">
        <v>21</v>
      </c>
      <c r="I29" s="16">
        <v>21</v>
      </c>
      <c r="J29" s="16">
        <v>0</v>
      </c>
      <c r="K29" s="16">
        <f t="shared" si="3"/>
        <v>0</v>
      </c>
      <c r="L29" s="19" t="e">
        <f t="shared" si="4"/>
        <v>#DIV/0!</v>
      </c>
      <c r="M29" s="19" t="e">
        <f t="shared" si="6"/>
        <v>#DIV/0!</v>
      </c>
      <c r="N29" s="19" t="e">
        <f t="shared" si="7"/>
        <v>#DIV/0!</v>
      </c>
      <c r="O29" s="19" t="e">
        <f t="shared" si="9"/>
        <v>#DIV/0!</v>
      </c>
      <c r="P29" s="113">
        <f t="shared" si="0"/>
        <v>1471</v>
      </c>
      <c r="Q29" s="251">
        <v>1388</v>
      </c>
      <c r="R29" s="46">
        <v>1358</v>
      </c>
      <c r="S29" s="131">
        <v>1318</v>
      </c>
      <c r="T29" s="46">
        <v>851</v>
      </c>
      <c r="U29" s="34">
        <v>837</v>
      </c>
      <c r="V29" s="34">
        <v>837</v>
      </c>
      <c r="W29" s="34">
        <v>837</v>
      </c>
      <c r="X29" s="62">
        <v>507</v>
      </c>
      <c r="Y29" s="56">
        <v>113</v>
      </c>
      <c r="Z29" s="132">
        <v>70</v>
      </c>
      <c r="AA29" s="34">
        <v>0</v>
      </c>
      <c r="AB29" s="34">
        <v>0</v>
      </c>
      <c r="AC29" s="34">
        <v>0</v>
      </c>
      <c r="AD29" s="36">
        <v>0</v>
      </c>
      <c r="AE29" s="36">
        <v>113</v>
      </c>
      <c r="AF29" s="33">
        <v>131</v>
      </c>
      <c r="AG29" s="100">
        <f t="shared" si="5"/>
        <v>8.9055064581917059E-2</v>
      </c>
      <c r="AH29" s="135">
        <v>126</v>
      </c>
      <c r="AI29" s="139">
        <v>9.077809798270893E-2</v>
      </c>
      <c r="AL29"/>
      <c r="AM29"/>
    </row>
    <row r="30" spans="1:39" ht="16.5" thickBot="1" x14ac:dyDescent="0.25">
      <c r="A30" s="68">
        <v>25</v>
      </c>
      <c r="B30" s="32" t="s">
        <v>23</v>
      </c>
      <c r="C30" s="15">
        <f t="shared" si="1"/>
        <v>188</v>
      </c>
      <c r="D30" s="33">
        <v>126</v>
      </c>
      <c r="E30" s="34">
        <v>39</v>
      </c>
      <c r="F30" s="34">
        <v>0</v>
      </c>
      <c r="G30" s="34">
        <f t="shared" si="2"/>
        <v>87</v>
      </c>
      <c r="H30" s="15">
        <v>62</v>
      </c>
      <c r="I30" s="16">
        <v>5</v>
      </c>
      <c r="J30" s="16">
        <v>0</v>
      </c>
      <c r="K30" s="16">
        <f t="shared" si="3"/>
        <v>57</v>
      </c>
      <c r="L30" s="19">
        <f t="shared" si="4"/>
        <v>18.777777777777779</v>
      </c>
      <c r="M30" s="19">
        <f t="shared" si="6"/>
        <v>5.1025641025641022</v>
      </c>
      <c r="N30" s="19" t="e">
        <f t="shared" si="7"/>
        <v>#DIV/0!</v>
      </c>
      <c r="O30" s="19">
        <f t="shared" si="9"/>
        <v>0</v>
      </c>
      <c r="P30" s="113">
        <f t="shared" si="0"/>
        <v>2573</v>
      </c>
      <c r="Q30" s="210">
        <v>2573</v>
      </c>
      <c r="R30" s="207">
        <v>2366</v>
      </c>
      <c r="S30" s="211">
        <v>2366</v>
      </c>
      <c r="T30" s="207" t="s">
        <v>101</v>
      </c>
      <c r="U30" s="205">
        <v>199</v>
      </c>
      <c r="V30" s="205" t="s">
        <v>101</v>
      </c>
      <c r="W30" s="205">
        <v>199</v>
      </c>
      <c r="X30" s="209"/>
      <c r="Y30" s="208">
        <v>207</v>
      </c>
      <c r="Z30" s="212">
        <v>207</v>
      </c>
      <c r="AA30" s="205" t="s">
        <v>101</v>
      </c>
      <c r="AB30" s="205" t="s">
        <v>101</v>
      </c>
      <c r="AC30" s="205" t="s">
        <v>101</v>
      </c>
      <c r="AD30" s="206" t="s">
        <v>101</v>
      </c>
      <c r="AE30" s="206"/>
      <c r="AF30" s="204">
        <v>42</v>
      </c>
      <c r="AG30" s="100">
        <f t="shared" si="5"/>
        <v>1.6323357947920714E-2</v>
      </c>
      <c r="AH30" s="213">
        <v>36</v>
      </c>
      <c r="AI30" s="214">
        <v>1.3991449669646328E-2</v>
      </c>
      <c r="AL30"/>
      <c r="AM30"/>
    </row>
    <row r="31" spans="1:39" ht="16.5" thickBot="1" x14ac:dyDescent="0.25">
      <c r="A31" s="68">
        <v>26</v>
      </c>
      <c r="B31" s="32" t="s">
        <v>24</v>
      </c>
      <c r="C31" s="15">
        <f t="shared" si="1"/>
        <v>343</v>
      </c>
      <c r="D31" s="33">
        <v>343</v>
      </c>
      <c r="E31" s="34">
        <v>343</v>
      </c>
      <c r="F31" s="34">
        <v>30</v>
      </c>
      <c r="G31" s="34">
        <f t="shared" si="2"/>
        <v>0</v>
      </c>
      <c r="H31" s="15">
        <v>0</v>
      </c>
      <c r="I31" s="16">
        <v>0</v>
      </c>
      <c r="J31" s="16">
        <v>0</v>
      </c>
      <c r="K31" s="16">
        <f t="shared" si="3"/>
        <v>0</v>
      </c>
      <c r="L31" s="19">
        <f t="shared" si="4"/>
        <v>53.052478134110785</v>
      </c>
      <c r="M31" s="19">
        <f t="shared" si="6"/>
        <v>53.052478134110785</v>
      </c>
      <c r="N31" s="19">
        <f t="shared" si="7"/>
        <v>0</v>
      </c>
      <c r="O31" s="19" t="e">
        <f t="shared" si="9"/>
        <v>#DIV/0!</v>
      </c>
      <c r="P31" s="113">
        <f t="shared" si="0"/>
        <v>77767</v>
      </c>
      <c r="Q31" s="126">
        <v>75979</v>
      </c>
      <c r="R31" s="46">
        <v>18197</v>
      </c>
      <c r="S31" s="131">
        <v>18182</v>
      </c>
      <c r="T31" s="46">
        <v>0</v>
      </c>
      <c r="U31" s="34">
        <v>18197</v>
      </c>
      <c r="V31" s="34">
        <v>0</v>
      </c>
      <c r="W31" s="44">
        <v>0</v>
      </c>
      <c r="X31" s="62">
        <v>0</v>
      </c>
      <c r="Y31" s="56">
        <v>59570</v>
      </c>
      <c r="Z31" s="132">
        <v>57797</v>
      </c>
      <c r="AA31" s="44">
        <v>0</v>
      </c>
      <c r="AB31" s="44">
        <v>59570</v>
      </c>
      <c r="AC31" s="34">
        <v>0</v>
      </c>
      <c r="AD31" s="36">
        <v>0</v>
      </c>
      <c r="AE31" s="36">
        <v>0</v>
      </c>
      <c r="AF31" s="33">
        <v>8094</v>
      </c>
      <c r="AG31" s="100">
        <f t="shared" si="5"/>
        <v>0.1040801368189592</v>
      </c>
      <c r="AH31" s="135">
        <v>8646</v>
      </c>
      <c r="AI31" s="139">
        <v>0.11379460113978862</v>
      </c>
      <c r="AL31"/>
      <c r="AM31"/>
    </row>
    <row r="32" spans="1:39" ht="16.5" thickBot="1" x14ac:dyDescent="0.25">
      <c r="A32" s="69">
        <v>27</v>
      </c>
      <c r="B32" s="39" t="s">
        <v>25</v>
      </c>
      <c r="C32" s="72">
        <f t="shared" si="1"/>
        <v>0</v>
      </c>
      <c r="D32" s="55"/>
      <c r="E32" s="40"/>
      <c r="F32" s="40"/>
      <c r="G32" s="40">
        <f t="shared" si="2"/>
        <v>0</v>
      </c>
      <c r="H32" s="72"/>
      <c r="I32" s="73"/>
      <c r="J32" s="73"/>
      <c r="K32" s="73">
        <f t="shared" si="3"/>
        <v>0</v>
      </c>
      <c r="L32" s="74" t="e">
        <f t="shared" si="4"/>
        <v>#DIV/0!</v>
      </c>
      <c r="M32" s="74" t="e">
        <f t="shared" si="6"/>
        <v>#DIV/0!</v>
      </c>
      <c r="N32" s="74" t="e">
        <f t="shared" si="7"/>
        <v>#DIV/0!</v>
      </c>
      <c r="O32" s="74" t="e">
        <f t="shared" si="9"/>
        <v>#DIV/0!</v>
      </c>
      <c r="P32" s="113">
        <f t="shared" si="0"/>
        <v>0</v>
      </c>
      <c r="Q32" s="127">
        <v>0</v>
      </c>
      <c r="R32" s="47"/>
      <c r="S32" s="125">
        <v>0</v>
      </c>
      <c r="T32" s="47"/>
      <c r="U32" s="40"/>
      <c r="V32" s="40"/>
      <c r="W32" s="40"/>
      <c r="X32" s="98"/>
      <c r="Y32" s="75"/>
      <c r="Z32" s="134">
        <v>0</v>
      </c>
      <c r="AA32" s="40"/>
      <c r="AB32" s="40"/>
      <c r="AC32" s="40"/>
      <c r="AD32" s="99"/>
      <c r="AE32" s="99"/>
      <c r="AF32" s="55"/>
      <c r="AG32" s="100" t="e">
        <f t="shared" si="5"/>
        <v>#DIV/0!</v>
      </c>
      <c r="AH32" s="137">
        <v>0</v>
      </c>
      <c r="AI32" s="140">
        <v>0</v>
      </c>
      <c r="AL32"/>
      <c r="AM32"/>
    </row>
    <row r="33" spans="1:43" ht="16.5" customHeight="1" thickBot="1" x14ac:dyDescent="0.25">
      <c r="A33" s="319" t="s">
        <v>43</v>
      </c>
      <c r="B33" s="367"/>
      <c r="C33" s="110">
        <f t="shared" ref="C33:K33" si="10">SUM(C6:C32)</f>
        <v>4192</v>
      </c>
      <c r="D33" s="110">
        <f t="shared" si="10"/>
        <v>3401</v>
      </c>
      <c r="E33" s="110">
        <f t="shared" si="10"/>
        <v>1740</v>
      </c>
      <c r="F33" s="110">
        <f t="shared" si="10"/>
        <v>94</v>
      </c>
      <c r="G33" s="110">
        <f t="shared" si="10"/>
        <v>1661</v>
      </c>
      <c r="H33" s="110">
        <f t="shared" si="10"/>
        <v>791</v>
      </c>
      <c r="I33" s="110">
        <f t="shared" si="10"/>
        <v>473</v>
      </c>
      <c r="J33" s="110">
        <f t="shared" si="10"/>
        <v>30</v>
      </c>
      <c r="K33" s="110">
        <f t="shared" si="10"/>
        <v>318</v>
      </c>
      <c r="L33" s="111">
        <f>R33/D33</f>
        <v>26.589238459276682</v>
      </c>
      <c r="M33" s="111">
        <f t="shared" si="6"/>
        <v>19.088505747126437</v>
      </c>
      <c r="N33" s="111">
        <f>V33/F33</f>
        <v>513.48936170212767</v>
      </c>
      <c r="O33" s="112">
        <f t="shared" si="9"/>
        <v>12.006020469596628</v>
      </c>
      <c r="P33" s="113">
        <f>R33+Y33</f>
        <v>150000</v>
      </c>
      <c r="Q33" s="128">
        <v>180693</v>
      </c>
      <c r="R33" s="114">
        <f t="shared" ref="R33:U33" si="11">SUM(R6:R32)</f>
        <v>90430</v>
      </c>
      <c r="S33" s="181">
        <v>95882</v>
      </c>
      <c r="T33" s="97">
        <f t="shared" si="11"/>
        <v>24083</v>
      </c>
      <c r="U33" s="178">
        <f t="shared" si="11"/>
        <v>33214</v>
      </c>
      <c r="V33" s="97">
        <f>SUM(W7:W33)</f>
        <v>48268</v>
      </c>
      <c r="W33" s="97">
        <f>SUM(X7:X33)</f>
        <v>39884</v>
      </c>
      <c r="X33" s="97">
        <f>SUM(X6:X32)</f>
        <v>19942</v>
      </c>
      <c r="Y33" s="97">
        <f>SUM(Y31:Y32)</f>
        <v>59570</v>
      </c>
      <c r="Z33" s="181">
        <v>57797</v>
      </c>
      <c r="AA33" s="97">
        <f t="shared" ref="AA33:AF33" si="12">SUM(AA6:AA32)</f>
        <v>10434</v>
      </c>
      <c r="AB33" s="97">
        <f t="shared" si="12"/>
        <v>65700</v>
      </c>
      <c r="AC33" s="97">
        <f t="shared" si="12"/>
        <v>3499</v>
      </c>
      <c r="AD33" s="97">
        <f t="shared" si="12"/>
        <v>861</v>
      </c>
      <c r="AE33" s="185">
        <f t="shared" si="12"/>
        <v>10930</v>
      </c>
      <c r="AF33" s="178">
        <f t="shared" si="12"/>
        <v>17032</v>
      </c>
      <c r="AG33" s="100">
        <f>AF33/P33</f>
        <v>0.11354666666666667</v>
      </c>
      <c r="AH33" s="179">
        <v>17944</v>
      </c>
      <c r="AI33" s="183">
        <v>9.9306558638132078E-2</v>
      </c>
      <c r="AK33" s="186"/>
      <c r="AL33"/>
      <c r="AM33"/>
    </row>
    <row r="34" spans="1:43" s="79" customFormat="1" x14ac:dyDescent="0.2">
      <c r="B34" s="118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5"/>
      <c r="AG34" s="115"/>
      <c r="AH34" s="115"/>
      <c r="AI34" s="115"/>
      <c r="AJ34" s="115"/>
      <c r="AK34" s="117"/>
      <c r="AL34" s="115"/>
      <c r="AM34" s="150"/>
      <c r="AN34" s="117"/>
    </row>
    <row r="35" spans="1:43" x14ac:dyDescent="0.2">
      <c r="A35" s="116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310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79"/>
    </row>
    <row r="36" spans="1:43" x14ac:dyDescent="0.2">
      <c r="A36" s="116"/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79"/>
    </row>
    <row r="37" spans="1:43" ht="11.25" customHeight="1" x14ac:dyDescent="0.2">
      <c r="A37" s="116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79"/>
      <c r="AQ37" s="79"/>
    </row>
    <row r="38" spans="1:43" hidden="1" x14ac:dyDescent="0.2">
      <c r="A38" s="116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29"/>
      <c r="R38" s="117"/>
      <c r="S38" s="129"/>
      <c r="T38" s="129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29"/>
      <c r="AG38" s="117"/>
      <c r="AH38" s="117"/>
      <c r="AI38" s="117"/>
      <c r="AJ38" s="117"/>
      <c r="AK38" s="117"/>
      <c r="AL38" s="129"/>
      <c r="AM38" s="129"/>
      <c r="AN38" s="117"/>
      <c r="AO38" s="117"/>
      <c r="AP38" s="79"/>
      <c r="AQ38" s="79"/>
    </row>
    <row r="39" spans="1:43" x14ac:dyDescent="0.2">
      <c r="A39" s="116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79"/>
      <c r="AQ39" s="79"/>
    </row>
    <row r="40" spans="1:43" x14ac:dyDescent="0.2"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117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</row>
    <row r="41" spans="1:43" x14ac:dyDescent="0.2"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</row>
    <row r="42" spans="1:43" x14ac:dyDescent="0.2"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</row>
    <row r="43" spans="1:43" x14ac:dyDescent="0.2"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</row>
    <row r="44" spans="1:43" x14ac:dyDescent="0.2"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</row>
    <row r="45" spans="1:43" x14ac:dyDescent="0.2">
      <c r="B45" s="79"/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</row>
    <row r="46" spans="1:43" x14ac:dyDescent="0.2"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182"/>
      <c r="AB46" s="182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</row>
    <row r="47" spans="1:43" x14ac:dyDescent="0.2"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</row>
    <row r="48" spans="1:43" x14ac:dyDescent="0.2"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</row>
    <row r="49" spans="2:43" x14ac:dyDescent="0.2"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</row>
    <row r="50" spans="2:43" x14ac:dyDescent="0.2">
      <c r="B50" s="79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</row>
    <row r="51" spans="2:43" x14ac:dyDescent="0.2">
      <c r="B51" s="79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</row>
    <row r="52" spans="2:43" x14ac:dyDescent="0.2">
      <c r="B52" s="79"/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</row>
    <row r="53" spans="2:43" x14ac:dyDescent="0.2">
      <c r="B53" s="79"/>
      <c r="C53" s="79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</row>
    <row r="54" spans="2:43" x14ac:dyDescent="0.2"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</row>
    <row r="55" spans="2:43" x14ac:dyDescent="0.2">
      <c r="B55" s="79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  <c r="AP55" s="79"/>
      <c r="AQ55" s="79"/>
    </row>
    <row r="56" spans="2:43" x14ac:dyDescent="0.2"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</row>
    <row r="57" spans="2:43" x14ac:dyDescent="0.2">
      <c r="B57" s="79"/>
      <c r="C57" s="79"/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</row>
    <row r="58" spans="2:43" x14ac:dyDescent="0.2">
      <c r="B58" s="79"/>
      <c r="C58" s="79"/>
      <c r="D58" s="79"/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</row>
    <row r="59" spans="2:43" x14ac:dyDescent="0.2">
      <c r="B59" s="79"/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</row>
    <row r="60" spans="2:43" x14ac:dyDescent="0.2">
      <c r="B60" s="79"/>
      <c r="C60" s="79"/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</row>
    <row r="61" spans="2:43" x14ac:dyDescent="0.2">
      <c r="B61" s="79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</row>
    <row r="62" spans="2:43" x14ac:dyDescent="0.2">
      <c r="B62" s="79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</row>
    <row r="63" spans="2:43" x14ac:dyDescent="0.2"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</row>
    <row r="64" spans="2:43" x14ac:dyDescent="0.2"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</row>
    <row r="65" spans="2:43" x14ac:dyDescent="0.2"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</row>
    <row r="66" spans="2:43" x14ac:dyDescent="0.2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</row>
    <row r="67" spans="2:43" x14ac:dyDescent="0.2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</row>
    <row r="68" spans="2:43" x14ac:dyDescent="0.2"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</row>
    <row r="69" spans="2:43" x14ac:dyDescent="0.2"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</row>
    <row r="70" spans="2:43" x14ac:dyDescent="0.2"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</row>
    <row r="71" spans="2:43" x14ac:dyDescent="0.2">
      <c r="B71" s="79"/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</row>
    <row r="72" spans="2:43" x14ac:dyDescent="0.2">
      <c r="B72" s="79"/>
      <c r="C72" s="79"/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</row>
    <row r="73" spans="2:43" x14ac:dyDescent="0.2">
      <c r="B73" s="79"/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</row>
    <row r="74" spans="2:43" x14ac:dyDescent="0.2">
      <c r="B74" s="79"/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</row>
    <row r="75" spans="2:43" x14ac:dyDescent="0.2">
      <c r="B75" s="79"/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</row>
    <row r="76" spans="2:43" x14ac:dyDescent="0.2">
      <c r="B76" s="79"/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</row>
    <row r="77" spans="2:43" x14ac:dyDescent="0.2">
      <c r="B77" s="79"/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</row>
    <row r="78" spans="2:43" x14ac:dyDescent="0.2">
      <c r="B78" s="79"/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</row>
    <row r="79" spans="2:43" x14ac:dyDescent="0.2">
      <c r="B79" s="79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</row>
    <row r="80" spans="2:43" x14ac:dyDescent="0.2">
      <c r="B80" s="79"/>
      <c r="C80" s="79"/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</row>
    <row r="81" spans="2:43" x14ac:dyDescent="0.2"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</row>
    <row r="82" spans="2:43" x14ac:dyDescent="0.2">
      <c r="B82" s="79"/>
      <c r="C82" s="79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</row>
    <row r="83" spans="2:43" x14ac:dyDescent="0.2">
      <c r="B83" s="79"/>
      <c r="C83" s="79"/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</row>
    <row r="84" spans="2:43" x14ac:dyDescent="0.2">
      <c r="B84" s="79"/>
      <c r="C84" s="79"/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</row>
    <row r="85" spans="2:43" x14ac:dyDescent="0.2">
      <c r="B85" s="79"/>
      <c r="C85" s="79"/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</row>
    <row r="86" spans="2:43" x14ac:dyDescent="0.2">
      <c r="B86" s="79"/>
      <c r="C86" s="79"/>
      <c r="D86" s="79"/>
      <c r="E86" s="79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</row>
    <row r="87" spans="2:43" x14ac:dyDescent="0.2">
      <c r="B87" s="79"/>
      <c r="C87" s="79"/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</row>
    <row r="88" spans="2:43" x14ac:dyDescent="0.2"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</row>
    <row r="89" spans="2:43" x14ac:dyDescent="0.2"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</row>
    <row r="90" spans="2:43" x14ac:dyDescent="0.2">
      <c r="B90" s="79"/>
      <c r="C90" s="79"/>
      <c r="D90" s="79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  <c r="AJ90" s="79"/>
      <c r="AK90" s="79"/>
      <c r="AL90" s="79"/>
      <c r="AM90" s="79"/>
      <c r="AN90" s="79"/>
      <c r="AO90" s="79"/>
    </row>
    <row r="91" spans="2:43" x14ac:dyDescent="0.2">
      <c r="B91" s="79"/>
      <c r="C91" s="79"/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</row>
    <row r="92" spans="2:43" x14ac:dyDescent="0.2"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N92" s="79"/>
      <c r="AO92" s="79"/>
    </row>
    <row r="93" spans="2:43" x14ac:dyDescent="0.2">
      <c r="B93" s="79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  <c r="AJ93" s="79"/>
      <c r="AK93" s="79"/>
      <c r="AL93" s="79"/>
      <c r="AM93" s="79"/>
      <c r="AN93" s="79"/>
      <c r="AO93" s="79"/>
    </row>
    <row r="94" spans="2:43" x14ac:dyDescent="0.2"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</row>
    <row r="95" spans="2:43" x14ac:dyDescent="0.2">
      <c r="B95" s="79"/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</row>
    <row r="96" spans="2:43" x14ac:dyDescent="0.2">
      <c r="B96" s="79"/>
      <c r="C96" s="79"/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</row>
    <row r="97" spans="2:41" x14ac:dyDescent="0.2">
      <c r="B97" s="79"/>
      <c r="C97" s="79"/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</row>
    <row r="98" spans="2:41" x14ac:dyDescent="0.2">
      <c r="B98" s="79"/>
      <c r="C98" s="79"/>
      <c r="D98" s="79"/>
      <c r="E98" s="79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  <c r="AF98" s="79"/>
      <c r="AG98" s="79"/>
      <c r="AH98" s="79"/>
      <c r="AI98" s="79"/>
      <c r="AJ98" s="79"/>
      <c r="AK98" s="79"/>
      <c r="AL98" s="79"/>
      <c r="AM98" s="79"/>
      <c r="AN98" s="79"/>
      <c r="AO98" s="79"/>
    </row>
    <row r="99" spans="2:41" x14ac:dyDescent="0.2">
      <c r="B99" s="79"/>
      <c r="C99" s="79"/>
      <c r="D99" s="79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79"/>
      <c r="AN99" s="79"/>
      <c r="AO99" s="79"/>
    </row>
    <row r="100" spans="2:41" x14ac:dyDescent="0.2">
      <c r="B100" s="79"/>
      <c r="C100" s="79"/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79"/>
      <c r="AM100" s="79"/>
      <c r="AN100" s="79"/>
      <c r="AO100" s="79"/>
    </row>
    <row r="101" spans="2:41" x14ac:dyDescent="0.2">
      <c r="B101" s="79"/>
      <c r="C101" s="79"/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  <c r="AF101" s="79"/>
      <c r="AG101" s="79"/>
      <c r="AH101" s="79"/>
      <c r="AI101" s="79"/>
      <c r="AJ101" s="79"/>
      <c r="AK101" s="79"/>
      <c r="AL101" s="79"/>
      <c r="AM101" s="79"/>
      <c r="AN101" s="79"/>
      <c r="AO101" s="79"/>
    </row>
    <row r="102" spans="2:41" x14ac:dyDescent="0.2">
      <c r="B102" s="79"/>
      <c r="C102" s="79"/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79"/>
      <c r="AD102" s="79"/>
      <c r="AE102" s="79"/>
      <c r="AF102" s="79"/>
      <c r="AG102" s="79"/>
      <c r="AH102" s="79"/>
      <c r="AI102" s="79"/>
      <c r="AJ102" s="79"/>
      <c r="AK102" s="79"/>
      <c r="AL102" s="79"/>
      <c r="AM102" s="79"/>
      <c r="AN102" s="79"/>
      <c r="AO102" s="79"/>
    </row>
    <row r="103" spans="2:41" x14ac:dyDescent="0.2">
      <c r="B103" s="79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79"/>
      <c r="AD103" s="79"/>
      <c r="AE103" s="79"/>
      <c r="AF103" s="79"/>
      <c r="AG103" s="79"/>
      <c r="AH103" s="79"/>
      <c r="AI103" s="79"/>
      <c r="AJ103" s="79"/>
      <c r="AK103" s="79"/>
      <c r="AL103" s="79"/>
      <c r="AM103" s="79"/>
      <c r="AN103" s="79"/>
      <c r="AO103" s="79"/>
    </row>
    <row r="104" spans="2:41" x14ac:dyDescent="0.2">
      <c r="B104" s="79"/>
      <c r="C104" s="79"/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79"/>
      <c r="AD104" s="79"/>
      <c r="AE104" s="79"/>
      <c r="AF104" s="79"/>
      <c r="AG104" s="79"/>
      <c r="AH104" s="79"/>
      <c r="AI104" s="79"/>
      <c r="AJ104" s="79"/>
      <c r="AK104" s="79"/>
      <c r="AL104" s="79"/>
      <c r="AM104" s="79"/>
      <c r="AN104" s="79"/>
      <c r="AO104" s="79"/>
    </row>
    <row r="105" spans="2:41" x14ac:dyDescent="0.2">
      <c r="B105" s="79"/>
      <c r="C105" s="79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</row>
    <row r="106" spans="2:41" x14ac:dyDescent="0.2">
      <c r="B106" s="79"/>
      <c r="C106" s="79"/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</row>
    <row r="107" spans="2:41" x14ac:dyDescent="0.2">
      <c r="B107" s="79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</row>
    <row r="108" spans="2:41" x14ac:dyDescent="0.2">
      <c r="B108" s="79"/>
      <c r="C108" s="79"/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</row>
    <row r="109" spans="2:41" x14ac:dyDescent="0.2">
      <c r="B109" s="79"/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  <c r="AN109" s="79"/>
      <c r="AO109" s="79"/>
    </row>
    <row r="110" spans="2:41" x14ac:dyDescent="0.2">
      <c r="B110" s="79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</row>
    <row r="111" spans="2:41" x14ac:dyDescent="0.2">
      <c r="B111" s="79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</row>
    <row r="112" spans="2:41" x14ac:dyDescent="0.2"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</row>
    <row r="113" spans="2:41" x14ac:dyDescent="0.2">
      <c r="B113" s="79"/>
      <c r="C113" s="79"/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</row>
    <row r="114" spans="2:41" x14ac:dyDescent="0.2">
      <c r="B114" s="79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</row>
    <row r="115" spans="2:41" x14ac:dyDescent="0.2">
      <c r="B115" s="79"/>
      <c r="C115" s="79"/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79"/>
      <c r="AL115" s="79"/>
      <c r="AM115" s="79"/>
      <c r="AN115" s="79"/>
      <c r="AO115" s="79"/>
    </row>
    <row r="116" spans="2:41" x14ac:dyDescent="0.2">
      <c r="B116" s="79"/>
      <c r="C116" s="79"/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</row>
    <row r="117" spans="2:41" x14ac:dyDescent="0.2">
      <c r="B117" s="79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</row>
    <row r="118" spans="2:41" x14ac:dyDescent="0.2">
      <c r="B118" s="79"/>
      <c r="C118" s="79"/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</row>
    <row r="119" spans="2:41" x14ac:dyDescent="0.2">
      <c r="B119" s="79"/>
      <c r="C119" s="79"/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</row>
    <row r="120" spans="2:41" x14ac:dyDescent="0.2">
      <c r="B120" s="79"/>
      <c r="C120" s="79"/>
      <c r="D120" s="79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</row>
    <row r="121" spans="2:41" x14ac:dyDescent="0.2">
      <c r="B121" s="79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</row>
    <row r="122" spans="2:41" x14ac:dyDescent="0.2">
      <c r="B122" s="79"/>
      <c r="C122" s="79"/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</row>
    <row r="123" spans="2:41" x14ac:dyDescent="0.2">
      <c r="B123" s="79"/>
      <c r="C123" s="79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  <c r="AN123" s="79"/>
      <c r="AO123" s="79"/>
    </row>
    <row r="124" spans="2:41" x14ac:dyDescent="0.2">
      <c r="B124" s="79"/>
      <c r="C124" s="79"/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79"/>
      <c r="AD124" s="79"/>
      <c r="AE124" s="79"/>
      <c r="AF124" s="79"/>
      <c r="AG124" s="79"/>
      <c r="AH124" s="79"/>
      <c r="AI124" s="79"/>
      <c r="AJ124" s="79"/>
      <c r="AK124" s="79"/>
      <c r="AL124" s="79"/>
      <c r="AM124" s="79"/>
      <c r="AN124" s="79"/>
      <c r="AO124" s="79"/>
    </row>
    <row r="125" spans="2:41" x14ac:dyDescent="0.2">
      <c r="B125" s="79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79"/>
      <c r="AD125" s="79"/>
      <c r="AE125" s="79"/>
      <c r="AF125" s="79"/>
      <c r="AG125" s="79"/>
      <c r="AH125" s="79"/>
      <c r="AI125" s="79"/>
      <c r="AJ125" s="79"/>
      <c r="AK125" s="79"/>
      <c r="AL125" s="79"/>
      <c r="AM125" s="79"/>
      <c r="AN125" s="79"/>
      <c r="AO125" s="79"/>
    </row>
    <row r="126" spans="2:41" x14ac:dyDescent="0.2">
      <c r="B126" s="79"/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</row>
    <row r="127" spans="2:41" x14ac:dyDescent="0.2">
      <c r="B127" s="79"/>
      <c r="C127" s="79"/>
      <c r="D127" s="79"/>
      <c r="E127" s="79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</row>
    <row r="128" spans="2:41" x14ac:dyDescent="0.2">
      <c r="B128" s="79"/>
      <c r="C128" s="79"/>
      <c r="D128" s="79"/>
      <c r="E128" s="79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</row>
    <row r="129" spans="2:41" x14ac:dyDescent="0.2">
      <c r="B129" s="79"/>
      <c r="C129" s="79"/>
      <c r="D129" s="79"/>
      <c r="E129" s="79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</row>
    <row r="130" spans="2:41" x14ac:dyDescent="0.2">
      <c r="B130" s="79"/>
      <c r="C130" s="79"/>
      <c r="D130" s="79"/>
      <c r="E130" s="79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</row>
    <row r="131" spans="2:41" x14ac:dyDescent="0.2">
      <c r="B131" s="79"/>
      <c r="C131" s="79"/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</row>
    <row r="132" spans="2:41" x14ac:dyDescent="0.2">
      <c r="B132" s="79"/>
      <c r="C132" s="79"/>
      <c r="D132" s="79"/>
      <c r="E132" s="79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</row>
    <row r="133" spans="2:41" x14ac:dyDescent="0.2">
      <c r="B133" s="79"/>
      <c r="C133" s="79"/>
      <c r="D133" s="79"/>
      <c r="E133" s="79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</row>
    <row r="134" spans="2:41" x14ac:dyDescent="0.2">
      <c r="B134" s="79"/>
      <c r="C134" s="79"/>
      <c r="D134" s="79"/>
      <c r="E134" s="79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79"/>
      <c r="AD134" s="79"/>
      <c r="AE134" s="79"/>
      <c r="AF134" s="79"/>
      <c r="AG134" s="79"/>
      <c r="AH134" s="79"/>
      <c r="AI134" s="79"/>
      <c r="AJ134" s="79"/>
      <c r="AK134" s="79"/>
      <c r="AL134" s="79"/>
      <c r="AM134" s="79"/>
      <c r="AN134" s="79"/>
      <c r="AO134" s="79"/>
    </row>
    <row r="135" spans="2:41" x14ac:dyDescent="0.2">
      <c r="B135" s="79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79"/>
      <c r="AD135" s="79"/>
      <c r="AE135" s="79"/>
      <c r="AF135" s="79"/>
      <c r="AG135" s="79"/>
      <c r="AH135" s="79"/>
      <c r="AI135" s="79"/>
      <c r="AJ135" s="79"/>
      <c r="AK135" s="79"/>
      <c r="AL135" s="79"/>
      <c r="AM135" s="79"/>
      <c r="AN135" s="79"/>
      <c r="AO135" s="79"/>
    </row>
    <row r="136" spans="2:41" x14ac:dyDescent="0.2">
      <c r="B136" s="79"/>
      <c r="C136" s="79"/>
      <c r="D136" s="79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79"/>
      <c r="AD136" s="79"/>
      <c r="AE136" s="79"/>
      <c r="AF136" s="79"/>
      <c r="AG136" s="79"/>
      <c r="AH136" s="79"/>
      <c r="AI136" s="79"/>
      <c r="AJ136" s="79"/>
      <c r="AK136" s="79"/>
      <c r="AL136" s="79"/>
      <c r="AM136" s="79"/>
      <c r="AN136" s="79"/>
      <c r="AO136" s="79"/>
    </row>
    <row r="137" spans="2:41" x14ac:dyDescent="0.2">
      <c r="B137" s="79"/>
      <c r="C137" s="79"/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79"/>
      <c r="AD137" s="79"/>
      <c r="AE137" s="79"/>
      <c r="AF137" s="79"/>
      <c r="AG137" s="79"/>
      <c r="AH137" s="79"/>
      <c r="AI137" s="79"/>
      <c r="AJ137" s="79"/>
      <c r="AK137" s="79"/>
      <c r="AL137" s="79"/>
      <c r="AM137" s="79"/>
      <c r="AN137" s="79"/>
      <c r="AO137" s="79"/>
    </row>
    <row r="138" spans="2:41" x14ac:dyDescent="0.2">
      <c r="B138" s="79"/>
      <c r="C138" s="79"/>
      <c r="D138" s="79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</row>
    <row r="139" spans="2:41" x14ac:dyDescent="0.2">
      <c r="B139" s="79"/>
      <c r="C139" s="79"/>
      <c r="D139" s="79"/>
      <c r="E139" s="79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</row>
    <row r="140" spans="2:41" x14ac:dyDescent="0.2">
      <c r="B140" s="79"/>
      <c r="C140" s="79"/>
      <c r="D140" s="79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</row>
    <row r="141" spans="2:41" x14ac:dyDescent="0.2">
      <c r="B141" s="79"/>
      <c r="C141" s="79"/>
      <c r="D141" s="79"/>
      <c r="E141" s="79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</row>
    <row r="142" spans="2:41" x14ac:dyDescent="0.2">
      <c r="B142" s="79"/>
      <c r="C142" s="79"/>
      <c r="D142" s="79"/>
      <c r="E142" s="79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</row>
    <row r="143" spans="2:41" x14ac:dyDescent="0.2">
      <c r="B143" s="79"/>
      <c r="C143" s="79"/>
      <c r="D143" s="79"/>
      <c r="E143" s="79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</row>
    <row r="144" spans="2:41" x14ac:dyDescent="0.2">
      <c r="B144" s="79"/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</row>
    <row r="145" spans="2:41" x14ac:dyDescent="0.2">
      <c r="B145" s="79"/>
      <c r="C145" s="79"/>
      <c r="D145" s="79"/>
      <c r="E145" s="79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79"/>
      <c r="AD145" s="79"/>
      <c r="AE145" s="79"/>
      <c r="AF145" s="79"/>
      <c r="AG145" s="79"/>
      <c r="AH145" s="79"/>
      <c r="AI145" s="79"/>
      <c r="AJ145" s="79"/>
      <c r="AK145" s="79"/>
      <c r="AL145" s="79"/>
      <c r="AM145" s="79"/>
      <c r="AN145" s="79"/>
      <c r="AO145" s="79"/>
    </row>
    <row r="146" spans="2:41" x14ac:dyDescent="0.2">
      <c r="B146" s="79"/>
      <c r="C146" s="79"/>
      <c r="D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79"/>
      <c r="AD146" s="79"/>
      <c r="AE146" s="79"/>
      <c r="AF146" s="79"/>
      <c r="AG146" s="79"/>
      <c r="AH146" s="79"/>
      <c r="AI146" s="79"/>
      <c r="AJ146" s="79"/>
      <c r="AK146" s="79"/>
      <c r="AL146" s="79"/>
      <c r="AM146" s="79"/>
      <c r="AN146" s="79"/>
      <c r="AO146" s="79"/>
    </row>
    <row r="147" spans="2:41" x14ac:dyDescent="0.2">
      <c r="B147" s="7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79"/>
      <c r="AD147" s="79"/>
      <c r="AE147" s="79"/>
      <c r="AF147" s="79"/>
      <c r="AG147" s="79"/>
      <c r="AH147" s="79"/>
      <c r="AI147" s="79"/>
      <c r="AJ147" s="79"/>
      <c r="AK147" s="79"/>
      <c r="AL147" s="79"/>
      <c r="AM147" s="79"/>
      <c r="AN147" s="79"/>
      <c r="AO147" s="79"/>
    </row>
    <row r="148" spans="2:41" x14ac:dyDescent="0.2">
      <c r="B148" s="79"/>
      <c r="C148" s="79"/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79"/>
      <c r="AD148" s="79"/>
      <c r="AE148" s="79"/>
      <c r="AF148" s="79"/>
      <c r="AG148" s="79"/>
      <c r="AH148" s="79"/>
      <c r="AI148" s="79"/>
      <c r="AJ148" s="79"/>
      <c r="AK148" s="79"/>
      <c r="AL148" s="79"/>
      <c r="AM148" s="79"/>
      <c r="AN148" s="79"/>
      <c r="AO148" s="79"/>
    </row>
    <row r="149" spans="2:41" x14ac:dyDescent="0.2">
      <c r="B149" s="79"/>
      <c r="C149" s="79"/>
      <c r="D149" s="79"/>
      <c r="E149" s="79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79"/>
      <c r="AD149" s="79"/>
      <c r="AE149" s="79"/>
      <c r="AF149" s="79"/>
      <c r="AG149" s="79"/>
      <c r="AH149" s="79"/>
      <c r="AI149" s="79"/>
      <c r="AJ149" s="79"/>
      <c r="AK149" s="79"/>
      <c r="AL149" s="79"/>
      <c r="AM149" s="79"/>
      <c r="AN149" s="79"/>
      <c r="AO149" s="79"/>
    </row>
    <row r="150" spans="2:41" x14ac:dyDescent="0.2">
      <c r="B150" s="79"/>
      <c r="C150" s="79"/>
      <c r="D150" s="79"/>
      <c r="E150" s="79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79"/>
      <c r="AD150" s="79"/>
      <c r="AE150" s="79"/>
      <c r="AF150" s="79"/>
      <c r="AG150" s="79"/>
      <c r="AH150" s="79"/>
      <c r="AI150" s="79"/>
      <c r="AJ150" s="79"/>
      <c r="AK150" s="79"/>
      <c r="AL150" s="79"/>
      <c r="AM150" s="79"/>
      <c r="AN150" s="79"/>
      <c r="AO150" s="79"/>
    </row>
    <row r="151" spans="2:41" x14ac:dyDescent="0.2">
      <c r="B151" s="79"/>
      <c r="C151" s="79"/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</row>
    <row r="152" spans="2:41" x14ac:dyDescent="0.2">
      <c r="B152" s="79"/>
      <c r="C152" s="79"/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9"/>
      <c r="AE152" s="79"/>
      <c r="AF152" s="79"/>
      <c r="AG152" s="79"/>
      <c r="AH152" s="79"/>
      <c r="AI152" s="79"/>
      <c r="AJ152" s="79"/>
      <c r="AK152" s="79"/>
      <c r="AL152" s="79"/>
      <c r="AM152" s="79"/>
      <c r="AN152" s="79"/>
      <c r="AO152" s="79"/>
    </row>
    <row r="153" spans="2:41" x14ac:dyDescent="0.2">
      <c r="B153" s="79"/>
      <c r="C153" s="79"/>
      <c r="D153" s="79"/>
      <c r="E153" s="79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79"/>
      <c r="AJ153" s="79"/>
      <c r="AK153" s="79"/>
      <c r="AL153" s="79"/>
      <c r="AM153" s="79"/>
      <c r="AN153" s="79"/>
      <c r="AO153" s="79"/>
    </row>
    <row r="154" spans="2:41" x14ac:dyDescent="0.2">
      <c r="B154" s="79"/>
      <c r="C154" s="79"/>
      <c r="D154" s="79"/>
      <c r="E154" s="79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79"/>
      <c r="AD154" s="79"/>
      <c r="AE154" s="79"/>
      <c r="AF154" s="79"/>
      <c r="AG154" s="79"/>
      <c r="AH154" s="79"/>
      <c r="AI154" s="79"/>
      <c r="AJ154" s="79"/>
      <c r="AK154" s="79"/>
      <c r="AL154" s="79"/>
      <c r="AM154" s="79"/>
      <c r="AN154" s="79"/>
      <c r="AO154" s="79"/>
    </row>
    <row r="155" spans="2:41" x14ac:dyDescent="0.2">
      <c r="B155" s="79"/>
      <c r="C155" s="79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  <c r="AH155" s="79"/>
      <c r="AI155" s="79"/>
      <c r="AJ155" s="79"/>
      <c r="AK155" s="79"/>
      <c r="AL155" s="79"/>
      <c r="AM155" s="79"/>
      <c r="AN155" s="79"/>
      <c r="AO155" s="79"/>
    </row>
    <row r="156" spans="2:41" x14ac:dyDescent="0.2">
      <c r="B156" s="79"/>
      <c r="C156" s="79"/>
      <c r="D156" s="79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79"/>
      <c r="AD156" s="79"/>
      <c r="AE156" s="79"/>
      <c r="AF156" s="79"/>
      <c r="AG156" s="79"/>
      <c r="AH156" s="79"/>
      <c r="AI156" s="79"/>
      <c r="AJ156" s="79"/>
      <c r="AK156" s="79"/>
      <c r="AL156" s="79"/>
      <c r="AM156" s="79"/>
      <c r="AN156" s="79"/>
      <c r="AO156" s="79"/>
    </row>
    <row r="157" spans="2:41" x14ac:dyDescent="0.2">
      <c r="B157" s="79"/>
      <c r="C157" s="79"/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79"/>
      <c r="AD157" s="79"/>
      <c r="AE157" s="79"/>
      <c r="AF157" s="79"/>
      <c r="AG157" s="79"/>
      <c r="AH157" s="79"/>
      <c r="AI157" s="79"/>
      <c r="AJ157" s="79"/>
      <c r="AK157" s="79"/>
      <c r="AL157" s="79"/>
      <c r="AM157" s="79"/>
      <c r="AN157" s="79"/>
      <c r="AO157" s="79"/>
    </row>
    <row r="158" spans="2:41" x14ac:dyDescent="0.2">
      <c r="B158" s="79"/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79"/>
      <c r="AD158" s="79"/>
      <c r="AE158" s="79"/>
      <c r="AF158" s="79"/>
      <c r="AG158" s="79"/>
      <c r="AH158" s="79"/>
      <c r="AI158" s="79"/>
      <c r="AJ158" s="79"/>
      <c r="AK158" s="79"/>
      <c r="AL158" s="79"/>
      <c r="AM158" s="79"/>
      <c r="AN158" s="79"/>
      <c r="AO158" s="79"/>
    </row>
    <row r="159" spans="2:41" x14ac:dyDescent="0.2">
      <c r="B159" s="79"/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79"/>
      <c r="AD159" s="79"/>
      <c r="AE159" s="79"/>
      <c r="AF159" s="79"/>
      <c r="AG159" s="79"/>
      <c r="AH159" s="79"/>
      <c r="AI159" s="79"/>
      <c r="AJ159" s="79"/>
      <c r="AK159" s="79"/>
      <c r="AL159" s="79"/>
      <c r="AM159" s="79"/>
      <c r="AN159" s="79"/>
      <c r="AO159" s="79"/>
    </row>
    <row r="160" spans="2:41" x14ac:dyDescent="0.2">
      <c r="B160" s="79"/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79"/>
      <c r="AD160" s="79"/>
      <c r="AE160" s="79"/>
      <c r="AF160" s="79"/>
      <c r="AG160" s="79"/>
      <c r="AH160" s="79"/>
      <c r="AI160" s="79"/>
      <c r="AJ160" s="79"/>
      <c r="AK160" s="79"/>
      <c r="AL160" s="79"/>
      <c r="AM160" s="79"/>
      <c r="AN160" s="79"/>
      <c r="AO160" s="79"/>
    </row>
    <row r="161" spans="2:41" x14ac:dyDescent="0.2">
      <c r="B161" s="79"/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79"/>
      <c r="AD161" s="79"/>
      <c r="AE161" s="79"/>
      <c r="AF161" s="79"/>
      <c r="AG161" s="79"/>
      <c r="AH161" s="79"/>
      <c r="AI161" s="79"/>
      <c r="AJ161" s="79"/>
      <c r="AK161" s="79"/>
      <c r="AL161" s="79"/>
      <c r="AM161" s="79"/>
      <c r="AN161" s="79"/>
      <c r="AO161" s="79"/>
    </row>
    <row r="162" spans="2:41" x14ac:dyDescent="0.2">
      <c r="B162" s="79"/>
      <c r="C162" s="79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  <c r="AF162" s="79"/>
      <c r="AG162" s="79"/>
      <c r="AH162" s="79"/>
      <c r="AI162" s="79"/>
      <c r="AJ162" s="79"/>
      <c r="AK162" s="79"/>
      <c r="AL162" s="79"/>
      <c r="AM162" s="79"/>
      <c r="AN162" s="79"/>
      <c r="AO162" s="79"/>
    </row>
    <row r="163" spans="2:41" x14ac:dyDescent="0.2">
      <c r="B163" s="79"/>
      <c r="C163" s="79"/>
      <c r="D163" s="79"/>
      <c r="E163" s="79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79"/>
      <c r="AD163" s="79"/>
      <c r="AE163" s="79"/>
      <c r="AF163" s="79"/>
      <c r="AG163" s="79"/>
      <c r="AH163" s="79"/>
      <c r="AI163" s="79"/>
      <c r="AJ163" s="79"/>
      <c r="AK163" s="79"/>
      <c r="AL163" s="79"/>
      <c r="AM163" s="79"/>
      <c r="AN163" s="79"/>
      <c r="AO163" s="79"/>
    </row>
    <row r="164" spans="2:41" x14ac:dyDescent="0.2">
      <c r="B164" s="79"/>
      <c r="C164" s="79"/>
      <c r="D164" s="79"/>
      <c r="E164" s="79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79"/>
      <c r="AD164" s="79"/>
      <c r="AE164" s="79"/>
      <c r="AF164" s="79"/>
      <c r="AG164" s="79"/>
      <c r="AH164" s="79"/>
      <c r="AI164" s="79"/>
      <c r="AJ164" s="79"/>
      <c r="AK164" s="79"/>
      <c r="AL164" s="79"/>
      <c r="AM164" s="79"/>
      <c r="AN164" s="79"/>
      <c r="AO164" s="79"/>
    </row>
    <row r="165" spans="2:41" x14ac:dyDescent="0.2">
      <c r="B165" s="79"/>
      <c r="C165" s="79"/>
      <c r="D165" s="79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79"/>
      <c r="AD165" s="79"/>
      <c r="AE165" s="79"/>
      <c r="AF165" s="79"/>
      <c r="AG165" s="79"/>
      <c r="AH165" s="79"/>
      <c r="AI165" s="79"/>
      <c r="AJ165" s="79"/>
      <c r="AK165" s="79"/>
      <c r="AL165" s="79"/>
      <c r="AM165" s="79"/>
      <c r="AN165" s="79"/>
      <c r="AO165" s="79"/>
    </row>
    <row r="166" spans="2:41" x14ac:dyDescent="0.2">
      <c r="B166" s="79"/>
      <c r="C166" s="79"/>
      <c r="D166" s="79"/>
      <c r="E166" s="79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</row>
    <row r="167" spans="2:41" x14ac:dyDescent="0.2">
      <c r="B167" s="79"/>
      <c r="C167" s="79"/>
      <c r="D167" s="79"/>
      <c r="E167" s="79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79"/>
      <c r="AD167" s="79"/>
      <c r="AE167" s="79"/>
      <c r="AF167" s="79"/>
      <c r="AG167" s="79"/>
      <c r="AH167" s="79"/>
      <c r="AI167" s="79"/>
      <c r="AJ167" s="79"/>
      <c r="AK167" s="79"/>
      <c r="AL167" s="79"/>
      <c r="AM167" s="79"/>
      <c r="AN167" s="79"/>
      <c r="AO167" s="79"/>
    </row>
    <row r="168" spans="2:41" x14ac:dyDescent="0.2">
      <c r="B168" s="79"/>
      <c r="C168" s="79"/>
      <c r="D168" s="79"/>
      <c r="E168" s="79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79"/>
      <c r="AD168" s="79"/>
      <c r="AE168" s="79"/>
      <c r="AF168" s="79"/>
      <c r="AG168" s="79"/>
      <c r="AH168" s="79"/>
      <c r="AI168" s="79"/>
      <c r="AJ168" s="79"/>
      <c r="AK168" s="79"/>
      <c r="AL168" s="79"/>
      <c r="AM168" s="79"/>
      <c r="AN168" s="79"/>
      <c r="AO168" s="79"/>
    </row>
    <row r="169" spans="2:41" x14ac:dyDescent="0.2">
      <c r="B169" s="79"/>
      <c r="C169" s="79"/>
      <c r="D169" s="79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79"/>
      <c r="AD169" s="79"/>
      <c r="AE169" s="79"/>
      <c r="AF169" s="79"/>
      <c r="AG169" s="79"/>
      <c r="AH169" s="79"/>
      <c r="AI169" s="79"/>
      <c r="AJ169" s="79"/>
      <c r="AK169" s="79"/>
      <c r="AL169" s="79"/>
      <c r="AM169" s="79"/>
      <c r="AN169" s="79"/>
      <c r="AO169" s="79"/>
    </row>
    <row r="170" spans="2:41" x14ac:dyDescent="0.2">
      <c r="B170" s="79"/>
      <c r="C170" s="79"/>
      <c r="D170" s="79"/>
      <c r="E170" s="79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  <c r="AE170" s="79"/>
      <c r="AF170" s="79"/>
      <c r="AG170" s="79"/>
      <c r="AH170" s="79"/>
      <c r="AI170" s="79"/>
      <c r="AJ170" s="79"/>
      <c r="AK170" s="79"/>
      <c r="AL170" s="79"/>
      <c r="AM170" s="79"/>
      <c r="AN170" s="79"/>
      <c r="AO170" s="79"/>
    </row>
    <row r="171" spans="2:41" x14ac:dyDescent="0.2">
      <c r="B171" s="79"/>
      <c r="C171" s="79"/>
      <c r="D171" s="79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79"/>
      <c r="AD171" s="79"/>
      <c r="AE171" s="79"/>
      <c r="AF171" s="79"/>
      <c r="AG171" s="79"/>
      <c r="AH171" s="79"/>
      <c r="AI171" s="79"/>
      <c r="AJ171" s="79"/>
      <c r="AK171" s="79"/>
      <c r="AL171" s="79"/>
      <c r="AM171" s="79"/>
      <c r="AN171" s="79"/>
      <c r="AO171" s="79"/>
    </row>
    <row r="172" spans="2:41" x14ac:dyDescent="0.2">
      <c r="B172" s="79"/>
      <c r="C172" s="79"/>
      <c r="D172" s="79"/>
      <c r="E172" s="79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79"/>
      <c r="AD172" s="79"/>
      <c r="AE172" s="79"/>
      <c r="AF172" s="79"/>
      <c r="AG172" s="79"/>
      <c r="AH172" s="79"/>
      <c r="AI172" s="79"/>
      <c r="AJ172" s="79"/>
      <c r="AK172" s="79"/>
      <c r="AL172" s="79"/>
      <c r="AM172" s="79"/>
      <c r="AN172" s="79"/>
      <c r="AO172" s="79"/>
    </row>
    <row r="173" spans="2:41" x14ac:dyDescent="0.2">
      <c r="B173" s="79"/>
      <c r="C173" s="79"/>
      <c r="D173" s="79"/>
      <c r="E173" s="79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79"/>
    </row>
    <row r="174" spans="2:41" x14ac:dyDescent="0.2">
      <c r="B174" s="79"/>
      <c r="C174" s="79"/>
      <c r="D174" s="79"/>
      <c r="E174" s="79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79"/>
    </row>
    <row r="175" spans="2:41" x14ac:dyDescent="0.2">
      <c r="B175" s="79"/>
      <c r="C175" s="79"/>
      <c r="D175" s="79"/>
      <c r="E175" s="79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79"/>
      <c r="AD175" s="79"/>
      <c r="AE175" s="79"/>
      <c r="AF175" s="79"/>
      <c r="AG175" s="79"/>
      <c r="AH175" s="79"/>
      <c r="AI175" s="79"/>
      <c r="AJ175" s="79"/>
      <c r="AK175" s="79"/>
      <c r="AL175" s="79"/>
      <c r="AM175" s="79"/>
      <c r="AN175" s="79"/>
      <c r="AO175" s="79"/>
    </row>
    <row r="176" spans="2:41" x14ac:dyDescent="0.2">
      <c r="B176" s="79"/>
      <c r="C176" s="79"/>
      <c r="D176" s="79"/>
      <c r="E176" s="79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79"/>
      <c r="AD176" s="79"/>
      <c r="AE176" s="79"/>
      <c r="AF176" s="79"/>
      <c r="AG176" s="79"/>
      <c r="AH176" s="79"/>
      <c r="AI176" s="79"/>
      <c r="AJ176" s="79"/>
      <c r="AK176" s="79"/>
      <c r="AL176" s="79"/>
      <c r="AM176" s="79"/>
      <c r="AN176" s="79"/>
      <c r="AO176" s="79"/>
    </row>
    <row r="177" spans="2:41" x14ac:dyDescent="0.2">
      <c r="B177" s="79"/>
      <c r="C177" s="79"/>
      <c r="D177" s="79"/>
      <c r="E177" s="79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79"/>
      <c r="AD177" s="79"/>
      <c r="AE177" s="79"/>
      <c r="AF177" s="79"/>
      <c r="AG177" s="79"/>
      <c r="AH177" s="79"/>
      <c r="AI177" s="79"/>
      <c r="AJ177" s="79"/>
      <c r="AK177" s="79"/>
      <c r="AL177" s="79"/>
      <c r="AM177" s="79"/>
      <c r="AN177" s="79"/>
      <c r="AO177" s="79"/>
    </row>
    <row r="178" spans="2:41" x14ac:dyDescent="0.2">
      <c r="B178" s="79"/>
      <c r="C178" s="79"/>
      <c r="D178" s="79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79"/>
      <c r="AD178" s="79"/>
      <c r="AE178" s="79"/>
      <c r="AF178" s="79"/>
      <c r="AG178" s="79"/>
      <c r="AH178" s="79"/>
      <c r="AI178" s="79"/>
      <c r="AJ178" s="79"/>
      <c r="AK178" s="79"/>
      <c r="AL178" s="79"/>
      <c r="AM178" s="79"/>
      <c r="AN178" s="79"/>
      <c r="AO178" s="79"/>
    </row>
    <row r="179" spans="2:41" x14ac:dyDescent="0.2">
      <c r="B179" s="79"/>
      <c r="C179" s="79"/>
      <c r="D179" s="79"/>
      <c r="E179" s="79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79"/>
      <c r="AD179" s="79"/>
      <c r="AE179" s="79"/>
      <c r="AF179" s="79"/>
      <c r="AG179" s="79"/>
      <c r="AH179" s="79"/>
      <c r="AI179" s="79"/>
      <c r="AJ179" s="79"/>
      <c r="AK179" s="79"/>
      <c r="AL179" s="79"/>
      <c r="AM179" s="79"/>
      <c r="AN179" s="79"/>
      <c r="AO179" s="79"/>
    </row>
    <row r="180" spans="2:41" x14ac:dyDescent="0.2">
      <c r="B180" s="79"/>
      <c r="C180" s="79"/>
      <c r="D180" s="79"/>
      <c r="E180" s="79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79"/>
      <c r="AD180" s="79"/>
      <c r="AE180" s="79"/>
      <c r="AF180" s="79"/>
      <c r="AG180" s="79"/>
      <c r="AH180" s="79"/>
      <c r="AI180" s="79"/>
      <c r="AJ180" s="79"/>
      <c r="AK180" s="79"/>
      <c r="AL180" s="79"/>
      <c r="AM180" s="79"/>
      <c r="AN180" s="79"/>
      <c r="AO180" s="79"/>
    </row>
    <row r="181" spans="2:41" x14ac:dyDescent="0.2">
      <c r="B181" s="79"/>
      <c r="C181" s="79"/>
      <c r="D181" s="79"/>
      <c r="E181" s="79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79"/>
      <c r="AD181" s="79"/>
      <c r="AE181" s="79"/>
      <c r="AF181" s="79"/>
      <c r="AG181" s="79"/>
      <c r="AH181" s="79"/>
      <c r="AI181" s="79"/>
      <c r="AJ181" s="79"/>
      <c r="AK181" s="79"/>
      <c r="AL181" s="79"/>
      <c r="AM181" s="79"/>
      <c r="AN181" s="79"/>
      <c r="AO181" s="79"/>
    </row>
    <row r="182" spans="2:41" x14ac:dyDescent="0.2">
      <c r="B182" s="79"/>
      <c r="C182" s="79"/>
      <c r="D182" s="79"/>
      <c r="E182" s="79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79"/>
      <c r="AD182" s="79"/>
      <c r="AE182" s="79"/>
      <c r="AF182" s="79"/>
      <c r="AG182" s="79"/>
      <c r="AH182" s="79"/>
      <c r="AI182" s="79"/>
      <c r="AJ182" s="79"/>
      <c r="AK182" s="79"/>
      <c r="AL182" s="79"/>
      <c r="AM182" s="79"/>
      <c r="AN182" s="79"/>
      <c r="AO182" s="79"/>
    </row>
    <row r="183" spans="2:41" x14ac:dyDescent="0.2">
      <c r="B183" s="79"/>
      <c r="C183" s="79"/>
      <c r="D183" s="79"/>
      <c r="E183" s="79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79"/>
      <c r="AD183" s="79"/>
      <c r="AE183" s="79"/>
      <c r="AF183" s="79"/>
      <c r="AG183" s="79"/>
      <c r="AH183" s="79"/>
      <c r="AI183" s="79"/>
      <c r="AJ183" s="79"/>
      <c r="AK183" s="79"/>
      <c r="AL183" s="79"/>
      <c r="AM183" s="79"/>
      <c r="AN183" s="79"/>
      <c r="AO183" s="79"/>
    </row>
    <row r="184" spans="2:41" x14ac:dyDescent="0.2">
      <c r="B184" s="79"/>
      <c r="C184" s="79"/>
      <c r="D184" s="79"/>
      <c r="E184" s="79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79"/>
      <c r="AD184" s="79"/>
      <c r="AE184" s="79"/>
      <c r="AF184" s="79"/>
      <c r="AG184" s="79"/>
      <c r="AH184" s="79"/>
      <c r="AI184" s="79"/>
      <c r="AJ184" s="79"/>
      <c r="AK184" s="79"/>
      <c r="AL184" s="79"/>
      <c r="AM184" s="79"/>
      <c r="AN184" s="79"/>
      <c r="AO184" s="79"/>
    </row>
    <row r="185" spans="2:41" x14ac:dyDescent="0.2">
      <c r="B185" s="79"/>
      <c r="C185" s="79"/>
      <c r="D185" s="79"/>
      <c r="E185" s="79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79"/>
      <c r="AD185" s="79"/>
      <c r="AE185" s="79"/>
      <c r="AF185" s="79"/>
      <c r="AG185" s="79"/>
      <c r="AH185" s="79"/>
      <c r="AI185" s="79"/>
      <c r="AJ185" s="79"/>
      <c r="AK185" s="79"/>
      <c r="AL185" s="79"/>
      <c r="AM185" s="79"/>
      <c r="AN185" s="79"/>
      <c r="AO185" s="79"/>
    </row>
    <row r="186" spans="2:41" x14ac:dyDescent="0.2">
      <c r="B186" s="79"/>
      <c r="C186" s="79"/>
      <c r="D186" s="79"/>
      <c r="E186" s="79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79"/>
      <c r="AD186" s="79"/>
      <c r="AE186" s="79"/>
      <c r="AF186" s="79"/>
      <c r="AG186" s="79"/>
      <c r="AH186" s="79"/>
      <c r="AI186" s="79"/>
      <c r="AJ186" s="79"/>
      <c r="AK186" s="79"/>
      <c r="AL186" s="79"/>
      <c r="AM186" s="79"/>
      <c r="AN186" s="79"/>
      <c r="AO186" s="79"/>
    </row>
    <row r="187" spans="2:41" x14ac:dyDescent="0.2">
      <c r="B187" s="79"/>
      <c r="C187" s="79"/>
      <c r="D187" s="79"/>
      <c r="E187" s="79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79"/>
      <c r="AD187" s="79"/>
      <c r="AE187" s="79"/>
      <c r="AF187" s="79"/>
      <c r="AG187" s="79"/>
      <c r="AH187" s="79"/>
      <c r="AI187" s="79"/>
      <c r="AJ187" s="79"/>
      <c r="AK187" s="79"/>
      <c r="AL187" s="79"/>
      <c r="AM187" s="79"/>
      <c r="AN187" s="79"/>
      <c r="AO187" s="79"/>
    </row>
    <row r="188" spans="2:41" x14ac:dyDescent="0.2">
      <c r="B188" s="79"/>
      <c r="C188" s="79"/>
      <c r="D188" s="79"/>
      <c r="E188" s="79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79"/>
      <c r="AD188" s="79"/>
      <c r="AE188" s="79"/>
      <c r="AF188" s="79"/>
      <c r="AG188" s="79"/>
      <c r="AH188" s="79"/>
      <c r="AI188" s="79"/>
      <c r="AJ188" s="79"/>
      <c r="AK188" s="79"/>
      <c r="AL188" s="79"/>
      <c r="AM188" s="79"/>
      <c r="AN188" s="79"/>
      <c r="AO188" s="79"/>
    </row>
    <row r="189" spans="2:41" x14ac:dyDescent="0.2">
      <c r="B189" s="79"/>
      <c r="C189" s="79"/>
      <c r="D189" s="79"/>
      <c r="E189" s="79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79"/>
      <c r="AD189" s="79"/>
      <c r="AE189" s="79"/>
      <c r="AF189" s="79"/>
      <c r="AG189" s="79"/>
      <c r="AH189" s="79"/>
      <c r="AI189" s="79"/>
      <c r="AJ189" s="79"/>
      <c r="AK189" s="79"/>
      <c r="AL189" s="79"/>
      <c r="AM189" s="79"/>
      <c r="AN189" s="79"/>
      <c r="AO189" s="79"/>
    </row>
    <row r="190" spans="2:41" x14ac:dyDescent="0.2">
      <c r="B190" s="79"/>
      <c r="C190" s="79"/>
      <c r="D190" s="79"/>
      <c r="E190" s="79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79"/>
      <c r="AD190" s="79"/>
      <c r="AE190" s="79"/>
      <c r="AF190" s="79"/>
      <c r="AG190" s="79"/>
      <c r="AH190" s="79"/>
      <c r="AI190" s="79"/>
      <c r="AJ190" s="79"/>
      <c r="AK190" s="79"/>
      <c r="AL190" s="79"/>
      <c r="AM190" s="79"/>
      <c r="AN190" s="79"/>
      <c r="AO190" s="79"/>
    </row>
    <row r="191" spans="2:41" x14ac:dyDescent="0.2">
      <c r="B191" s="79"/>
      <c r="C191" s="79"/>
      <c r="D191" s="79"/>
      <c r="E191" s="79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79"/>
      <c r="AD191" s="79"/>
      <c r="AE191" s="79"/>
      <c r="AF191" s="79"/>
      <c r="AG191" s="79"/>
      <c r="AH191" s="79"/>
      <c r="AI191" s="79"/>
      <c r="AJ191" s="79"/>
      <c r="AK191" s="79"/>
      <c r="AL191" s="79"/>
      <c r="AM191" s="79"/>
      <c r="AN191" s="79"/>
      <c r="AO191" s="79"/>
    </row>
    <row r="192" spans="2:41" x14ac:dyDescent="0.2">
      <c r="B192" s="79"/>
      <c r="C192" s="79"/>
      <c r="D192" s="79"/>
      <c r="E192" s="79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79"/>
      <c r="AD192" s="79"/>
      <c r="AE192" s="79"/>
      <c r="AF192" s="79"/>
      <c r="AG192" s="79"/>
      <c r="AH192" s="79"/>
      <c r="AI192" s="79"/>
      <c r="AJ192" s="79"/>
      <c r="AK192" s="79"/>
      <c r="AL192" s="79"/>
      <c r="AM192" s="79"/>
      <c r="AN192" s="79"/>
      <c r="AO192" s="79"/>
    </row>
    <row r="193" spans="2:41" x14ac:dyDescent="0.2">
      <c r="B193" s="79"/>
      <c r="C193" s="79"/>
      <c r="D193" s="79"/>
      <c r="E193" s="79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79"/>
      <c r="AD193" s="79"/>
      <c r="AE193" s="79"/>
      <c r="AF193" s="79"/>
      <c r="AG193" s="79"/>
      <c r="AH193" s="79"/>
      <c r="AI193" s="79"/>
      <c r="AJ193" s="79"/>
      <c r="AK193" s="79"/>
      <c r="AL193" s="79"/>
      <c r="AM193" s="79"/>
      <c r="AN193" s="79"/>
      <c r="AO193" s="79"/>
    </row>
    <row r="194" spans="2:41" x14ac:dyDescent="0.2">
      <c r="B194" s="79"/>
      <c r="C194" s="79"/>
      <c r="D194" s="79"/>
      <c r="E194" s="79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79"/>
      <c r="AD194" s="79"/>
      <c r="AE194" s="79"/>
      <c r="AF194" s="79"/>
      <c r="AG194" s="79"/>
      <c r="AH194" s="79"/>
      <c r="AI194" s="79"/>
      <c r="AJ194" s="79"/>
      <c r="AK194" s="79"/>
      <c r="AL194" s="79"/>
      <c r="AM194" s="79"/>
      <c r="AN194" s="79"/>
      <c r="AO194" s="79"/>
    </row>
    <row r="195" spans="2:41" x14ac:dyDescent="0.2">
      <c r="B195" s="79"/>
      <c r="C195" s="79"/>
      <c r="D195" s="79"/>
      <c r="E195" s="79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79"/>
      <c r="AD195" s="79"/>
      <c r="AE195" s="79"/>
      <c r="AF195" s="79"/>
      <c r="AG195" s="79"/>
      <c r="AH195" s="79"/>
      <c r="AI195" s="79"/>
      <c r="AJ195" s="79"/>
      <c r="AK195" s="79"/>
      <c r="AL195" s="79"/>
      <c r="AM195" s="79"/>
      <c r="AN195" s="79"/>
      <c r="AO195" s="79"/>
    </row>
    <row r="196" spans="2:41" x14ac:dyDescent="0.2">
      <c r="B196" s="79"/>
      <c r="C196" s="79"/>
      <c r="D196" s="79"/>
      <c r="E196" s="79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79"/>
      <c r="AD196" s="79"/>
      <c r="AE196" s="79"/>
      <c r="AF196" s="79"/>
      <c r="AG196" s="79"/>
      <c r="AH196" s="79"/>
      <c r="AI196" s="79"/>
      <c r="AJ196" s="79"/>
      <c r="AK196" s="79"/>
      <c r="AL196" s="79"/>
      <c r="AM196" s="79"/>
      <c r="AN196" s="79"/>
      <c r="AO196" s="79"/>
    </row>
    <row r="197" spans="2:41" x14ac:dyDescent="0.2">
      <c r="B197" s="79"/>
      <c r="C197" s="79"/>
      <c r="D197" s="79"/>
      <c r="E197" s="79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79"/>
      <c r="AD197" s="79"/>
      <c r="AE197" s="79"/>
      <c r="AF197" s="79"/>
      <c r="AG197" s="79"/>
      <c r="AH197" s="79"/>
      <c r="AI197" s="79"/>
      <c r="AJ197" s="79"/>
      <c r="AK197" s="79"/>
      <c r="AL197" s="79"/>
      <c r="AM197" s="79"/>
      <c r="AN197" s="79"/>
      <c r="AO197" s="79"/>
    </row>
    <row r="198" spans="2:41" x14ac:dyDescent="0.2">
      <c r="B198" s="79"/>
      <c r="C198" s="79"/>
      <c r="D198" s="79"/>
      <c r="E198" s="79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79"/>
      <c r="AD198" s="79"/>
      <c r="AE198" s="79"/>
      <c r="AF198" s="79"/>
      <c r="AG198" s="79"/>
      <c r="AH198" s="79"/>
      <c r="AI198" s="79"/>
      <c r="AJ198" s="79"/>
      <c r="AK198" s="79"/>
      <c r="AL198" s="79"/>
      <c r="AM198" s="79"/>
      <c r="AN198" s="79"/>
      <c r="AO198" s="79"/>
    </row>
    <row r="199" spans="2:41" x14ac:dyDescent="0.2">
      <c r="B199" s="79"/>
      <c r="C199" s="79"/>
      <c r="D199" s="79"/>
      <c r="E199" s="79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79"/>
      <c r="AD199" s="79"/>
      <c r="AE199" s="79"/>
      <c r="AF199" s="79"/>
      <c r="AG199" s="79"/>
      <c r="AH199" s="79"/>
      <c r="AI199" s="79"/>
      <c r="AJ199" s="79"/>
      <c r="AK199" s="79"/>
      <c r="AL199" s="79"/>
      <c r="AM199" s="79"/>
      <c r="AN199" s="79"/>
      <c r="AO199" s="79"/>
    </row>
    <row r="200" spans="2:41" x14ac:dyDescent="0.2">
      <c r="B200" s="79"/>
      <c r="C200" s="79"/>
      <c r="D200" s="79"/>
      <c r="E200" s="79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79"/>
      <c r="AD200" s="79"/>
      <c r="AE200" s="79"/>
      <c r="AF200" s="79"/>
      <c r="AG200" s="79"/>
      <c r="AH200" s="79"/>
      <c r="AI200" s="79"/>
      <c r="AJ200" s="79"/>
      <c r="AK200" s="79"/>
      <c r="AL200" s="79"/>
      <c r="AM200" s="79"/>
      <c r="AN200" s="79"/>
      <c r="AO200" s="79"/>
    </row>
    <row r="201" spans="2:41" x14ac:dyDescent="0.2">
      <c r="B201" s="79"/>
      <c r="C201" s="79"/>
      <c r="D201" s="79"/>
      <c r="E201" s="79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79"/>
      <c r="AD201" s="79"/>
      <c r="AE201" s="79"/>
      <c r="AF201" s="79"/>
      <c r="AG201" s="79"/>
      <c r="AH201" s="79"/>
      <c r="AI201" s="79"/>
      <c r="AJ201" s="79"/>
      <c r="AK201" s="79"/>
      <c r="AL201" s="79"/>
      <c r="AM201" s="79"/>
      <c r="AN201" s="79"/>
      <c r="AO201" s="79"/>
    </row>
    <row r="202" spans="2:41" x14ac:dyDescent="0.2">
      <c r="B202" s="79"/>
      <c r="C202" s="79"/>
      <c r="D202" s="79"/>
      <c r="E202" s="79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79"/>
      <c r="AD202" s="79"/>
      <c r="AE202" s="79"/>
      <c r="AF202" s="79"/>
      <c r="AG202" s="79"/>
      <c r="AH202" s="79"/>
      <c r="AI202" s="79"/>
      <c r="AJ202" s="79"/>
      <c r="AK202" s="79"/>
      <c r="AL202" s="79"/>
      <c r="AM202" s="79"/>
      <c r="AN202" s="79"/>
      <c r="AO202" s="79"/>
    </row>
    <row r="203" spans="2:41" x14ac:dyDescent="0.2">
      <c r="B203" s="79"/>
      <c r="C203" s="79"/>
      <c r="D203" s="79"/>
      <c r="E203" s="79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79"/>
      <c r="AD203" s="79"/>
      <c r="AE203" s="79"/>
      <c r="AF203" s="79"/>
      <c r="AG203" s="79"/>
      <c r="AH203" s="79"/>
      <c r="AI203" s="79"/>
      <c r="AJ203" s="79"/>
      <c r="AK203" s="79"/>
      <c r="AL203" s="79"/>
      <c r="AM203" s="79"/>
      <c r="AN203" s="79"/>
      <c r="AO203" s="79"/>
    </row>
    <row r="204" spans="2:41" x14ac:dyDescent="0.2">
      <c r="B204" s="79"/>
      <c r="C204" s="79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</row>
    <row r="205" spans="2:41" x14ac:dyDescent="0.2">
      <c r="B205" s="79"/>
      <c r="C205" s="79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</row>
    <row r="206" spans="2:41" x14ac:dyDescent="0.2">
      <c r="B206" s="79"/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</row>
    <row r="207" spans="2:41" x14ac:dyDescent="0.2"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</row>
    <row r="208" spans="2:41" x14ac:dyDescent="0.2">
      <c r="B208" s="79"/>
      <c r="C208" s="79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</row>
    <row r="209" spans="2:41" x14ac:dyDescent="0.2">
      <c r="B209" s="79"/>
      <c r="C209" s="79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</row>
    <row r="210" spans="2:41" x14ac:dyDescent="0.2"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</row>
    <row r="211" spans="2:41" x14ac:dyDescent="0.2"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</row>
    <row r="212" spans="2:41" x14ac:dyDescent="0.2"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</row>
    <row r="213" spans="2:41" x14ac:dyDescent="0.2"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</row>
    <row r="214" spans="2:41" x14ac:dyDescent="0.2"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</row>
    <row r="215" spans="2:41" x14ac:dyDescent="0.2"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</row>
    <row r="216" spans="2:41" x14ac:dyDescent="0.2"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</row>
    <row r="217" spans="2:41" x14ac:dyDescent="0.2">
      <c r="B217" s="79"/>
      <c r="C217" s="79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</row>
    <row r="218" spans="2:41" x14ac:dyDescent="0.2"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</row>
    <row r="219" spans="2:41" x14ac:dyDescent="0.2"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</row>
    <row r="220" spans="2:41" x14ac:dyDescent="0.2">
      <c r="B220" s="79"/>
      <c r="C220" s="79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</row>
    <row r="221" spans="2:41" x14ac:dyDescent="0.2"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</row>
    <row r="222" spans="2:41" x14ac:dyDescent="0.2">
      <c r="B222" s="79"/>
      <c r="C222" s="79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</row>
    <row r="223" spans="2:41" x14ac:dyDescent="0.2"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</row>
    <row r="224" spans="2:41" x14ac:dyDescent="0.2">
      <c r="B224" s="79"/>
      <c r="C224" s="79"/>
      <c r="D224" s="79"/>
      <c r="E224" s="79"/>
      <c r="F224" s="79"/>
      <c r="G224" s="79"/>
      <c r="H224" s="79"/>
      <c r="I224" s="79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  <c r="AA224" s="79"/>
      <c r="AB224" s="79"/>
      <c r="AC224" s="79"/>
      <c r="AD224" s="79"/>
      <c r="AE224" s="79"/>
      <c r="AF224" s="79"/>
      <c r="AG224" s="79"/>
      <c r="AH224" s="79"/>
      <c r="AI224" s="79"/>
      <c r="AJ224" s="79"/>
      <c r="AK224" s="79"/>
      <c r="AL224" s="79"/>
      <c r="AM224" s="79"/>
      <c r="AN224" s="79"/>
      <c r="AO224" s="79"/>
    </row>
    <row r="225" spans="2:41" x14ac:dyDescent="0.2">
      <c r="B225" s="79"/>
      <c r="C225" s="79"/>
      <c r="D225" s="79"/>
      <c r="E225" s="79"/>
      <c r="F225" s="79"/>
      <c r="G225" s="79"/>
      <c r="H225" s="79"/>
      <c r="I225" s="79"/>
      <c r="J225" s="79"/>
      <c r="K225" s="79"/>
      <c r="L225" s="79"/>
      <c r="M225" s="79"/>
      <c r="N225" s="79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  <c r="AA225" s="79"/>
      <c r="AB225" s="79"/>
      <c r="AC225" s="79"/>
      <c r="AD225" s="79"/>
      <c r="AE225" s="79"/>
      <c r="AF225" s="79"/>
      <c r="AG225" s="79"/>
      <c r="AH225" s="79"/>
      <c r="AI225" s="79"/>
      <c r="AJ225" s="79"/>
      <c r="AK225" s="79"/>
      <c r="AL225" s="79"/>
      <c r="AM225" s="79"/>
      <c r="AN225" s="79"/>
      <c r="AO225" s="79"/>
    </row>
    <row r="226" spans="2:41" x14ac:dyDescent="0.2">
      <c r="B226" s="79"/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</row>
    <row r="227" spans="2:41" x14ac:dyDescent="0.2">
      <c r="B227" s="79"/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</row>
    <row r="228" spans="2:41" x14ac:dyDescent="0.2">
      <c r="B228" s="79"/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</row>
    <row r="229" spans="2:41" x14ac:dyDescent="0.2">
      <c r="B229" s="79"/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79"/>
      <c r="AD229" s="79"/>
      <c r="AE229" s="79"/>
      <c r="AF229" s="79"/>
      <c r="AG229" s="79"/>
      <c r="AH229" s="79"/>
      <c r="AI229" s="79"/>
      <c r="AJ229" s="79"/>
      <c r="AK229" s="79"/>
      <c r="AL229" s="79"/>
      <c r="AM229" s="79"/>
      <c r="AN229" s="79"/>
      <c r="AO229" s="79"/>
    </row>
    <row r="230" spans="2:41" x14ac:dyDescent="0.2"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79"/>
      <c r="AD230" s="79"/>
      <c r="AE230" s="79"/>
      <c r="AF230" s="79"/>
      <c r="AG230" s="79"/>
      <c r="AH230" s="79"/>
      <c r="AI230" s="79"/>
      <c r="AJ230" s="79"/>
      <c r="AK230" s="79"/>
      <c r="AL230" s="79"/>
      <c r="AM230" s="79"/>
      <c r="AN230" s="79"/>
      <c r="AO230" s="79"/>
    </row>
    <row r="231" spans="2:41" x14ac:dyDescent="0.2"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79"/>
      <c r="AD231" s="79"/>
      <c r="AE231" s="79"/>
      <c r="AF231" s="79"/>
      <c r="AG231" s="79"/>
      <c r="AH231" s="79"/>
      <c r="AI231" s="79"/>
      <c r="AJ231" s="79"/>
      <c r="AK231" s="79"/>
      <c r="AL231" s="79"/>
      <c r="AM231" s="79"/>
      <c r="AN231" s="79"/>
      <c r="AO231" s="79"/>
    </row>
    <row r="232" spans="2:41" x14ac:dyDescent="0.2"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</row>
    <row r="233" spans="2:41" x14ac:dyDescent="0.2"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</row>
    <row r="234" spans="2:41" x14ac:dyDescent="0.2"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</row>
    <row r="235" spans="2:41" x14ac:dyDescent="0.2"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</row>
    <row r="236" spans="2:41" x14ac:dyDescent="0.2"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</row>
    <row r="237" spans="2:41" x14ac:dyDescent="0.2"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</row>
    <row r="238" spans="2:41" x14ac:dyDescent="0.2"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</row>
    <row r="239" spans="2:41" x14ac:dyDescent="0.2"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</row>
    <row r="240" spans="2:41" x14ac:dyDescent="0.2"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</row>
    <row r="241" spans="2:41" x14ac:dyDescent="0.2"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</row>
    <row r="242" spans="2:41" x14ac:dyDescent="0.2"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</row>
    <row r="243" spans="2:41" x14ac:dyDescent="0.2"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</row>
    <row r="244" spans="2:41" x14ac:dyDescent="0.2"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</row>
    <row r="245" spans="2:41" x14ac:dyDescent="0.2"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</row>
    <row r="246" spans="2:41" x14ac:dyDescent="0.2">
      <c r="W246" s="79"/>
    </row>
  </sheetData>
  <mergeCells count="30">
    <mergeCell ref="A33:B33"/>
    <mergeCell ref="R4:R5"/>
    <mergeCell ref="AG3:AG5"/>
    <mergeCell ref="D4:D5"/>
    <mergeCell ref="E4:G4"/>
    <mergeCell ref="H4:H5"/>
    <mergeCell ref="I4:K4"/>
    <mergeCell ref="R3:X3"/>
    <mergeCell ref="L3:O3"/>
    <mergeCell ref="P4:P5"/>
    <mergeCell ref="Q4:Q5"/>
    <mergeCell ref="S4:S5"/>
    <mergeCell ref="B3:B5"/>
    <mergeCell ref="C3:C5"/>
    <mergeCell ref="D3:G3"/>
    <mergeCell ref="H3:K3"/>
    <mergeCell ref="P3:Q3"/>
    <mergeCell ref="L4:L5"/>
    <mergeCell ref="M4:O4"/>
    <mergeCell ref="A1:AM1"/>
    <mergeCell ref="AH3:AH5"/>
    <mergeCell ref="AI3:AI5"/>
    <mergeCell ref="AF3:AF5"/>
    <mergeCell ref="Y3:AE3"/>
    <mergeCell ref="Y4:Y5"/>
    <mergeCell ref="Z4:Z5"/>
    <mergeCell ref="AA4:AE4"/>
    <mergeCell ref="A2:AM2"/>
    <mergeCell ref="A3:A5"/>
    <mergeCell ref="T4:X4"/>
  </mergeCells>
  <phoneticPr fontId="22" type="noConversion"/>
  <pageMargins left="0" right="0" top="0" bottom="0" header="0" footer="0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2"/>
  <sheetViews>
    <sheetView topLeftCell="A13" zoomScale="130" zoomScaleNormal="130" workbookViewId="0">
      <selection activeCell="M18" sqref="M18"/>
    </sheetView>
  </sheetViews>
  <sheetFormatPr defaultRowHeight="12.75" x14ac:dyDescent="0.2"/>
  <cols>
    <col min="1" max="1" width="3.140625" style="1" customWidth="1"/>
    <col min="2" max="2" width="14.42578125" style="1" customWidth="1"/>
    <col min="3" max="3" width="11" style="2" customWidth="1"/>
    <col min="4" max="4" width="11.42578125" style="123" customWidth="1"/>
    <col min="5" max="5" width="11.28515625" style="2" customWidth="1"/>
    <col min="6" max="6" width="11.140625" style="2" customWidth="1"/>
    <col min="7" max="7" width="11.42578125" style="123" customWidth="1"/>
    <col min="8" max="8" width="10" style="2" customWidth="1"/>
    <col min="9" max="9" width="10.7109375" style="108" customWidth="1"/>
    <col min="10" max="10" width="9.5703125" style="2" customWidth="1"/>
    <col min="11" max="11" width="9.42578125" style="2" customWidth="1"/>
    <col min="12" max="12" width="10.5703125" style="2" customWidth="1"/>
    <col min="13" max="15" width="12.85546875" style="18" customWidth="1"/>
    <col min="16" max="16" width="13.28515625" style="122" customWidth="1"/>
  </cols>
  <sheetData>
    <row r="1" spans="1:17" ht="13.5" thickBot="1" x14ac:dyDescent="0.25">
      <c r="A1" s="402" t="s">
        <v>54</v>
      </c>
      <c r="B1" s="402"/>
    </row>
    <row r="2" spans="1:17" ht="21" thickBot="1" x14ac:dyDescent="0.35">
      <c r="A2" s="403" t="s">
        <v>63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5"/>
    </row>
    <row r="3" spans="1:17" s="3" customFormat="1" ht="40.5" customHeight="1" x14ac:dyDescent="0.2">
      <c r="A3" s="390" t="s">
        <v>44</v>
      </c>
      <c r="B3" s="387" t="s">
        <v>29</v>
      </c>
      <c r="C3" s="416" t="s">
        <v>72</v>
      </c>
      <c r="D3" s="422" t="s">
        <v>73</v>
      </c>
      <c r="E3" s="393" t="s">
        <v>59</v>
      </c>
      <c r="F3" s="425" t="s">
        <v>74</v>
      </c>
      <c r="G3" s="419" t="s">
        <v>87</v>
      </c>
      <c r="H3" s="406" t="s">
        <v>40</v>
      </c>
      <c r="I3" s="407"/>
      <c r="J3" s="407"/>
      <c r="K3" s="407"/>
      <c r="L3" s="408"/>
      <c r="M3" s="413" t="s">
        <v>75</v>
      </c>
      <c r="N3" s="396" t="s">
        <v>107</v>
      </c>
      <c r="O3" s="399" t="s">
        <v>76</v>
      </c>
      <c r="P3" s="399" t="s">
        <v>97</v>
      </c>
    </row>
    <row r="4" spans="1:17" s="3" customFormat="1" ht="12.75" customHeight="1" x14ac:dyDescent="0.2">
      <c r="A4" s="391"/>
      <c r="B4" s="388"/>
      <c r="C4" s="417"/>
      <c r="D4" s="423"/>
      <c r="E4" s="394"/>
      <c r="F4" s="426"/>
      <c r="G4" s="420"/>
      <c r="H4" s="409" t="s">
        <v>66</v>
      </c>
      <c r="I4" s="411" t="s">
        <v>67</v>
      </c>
      <c r="J4" s="331" t="s">
        <v>41</v>
      </c>
      <c r="K4" s="331"/>
      <c r="L4" s="339"/>
      <c r="M4" s="414"/>
      <c r="N4" s="397"/>
      <c r="O4" s="400"/>
      <c r="P4" s="400"/>
    </row>
    <row r="5" spans="1:17" s="3" customFormat="1" ht="96" customHeight="1" thickBot="1" x14ac:dyDescent="0.25">
      <c r="A5" s="392"/>
      <c r="B5" s="389"/>
      <c r="C5" s="418"/>
      <c r="D5" s="424"/>
      <c r="E5" s="395"/>
      <c r="F5" s="427"/>
      <c r="G5" s="421"/>
      <c r="H5" s="410"/>
      <c r="I5" s="412"/>
      <c r="J5" s="51" t="s">
        <v>52</v>
      </c>
      <c r="K5" s="51" t="s">
        <v>53</v>
      </c>
      <c r="L5" s="67" t="s">
        <v>98</v>
      </c>
      <c r="M5" s="415"/>
      <c r="N5" s="398"/>
      <c r="O5" s="401"/>
      <c r="P5" s="401"/>
      <c r="Q5" s="65"/>
    </row>
    <row r="6" spans="1:17" s="8" customFormat="1" ht="13.5" customHeight="1" x14ac:dyDescent="0.2">
      <c r="A6" s="25">
        <v>1</v>
      </c>
      <c r="B6" s="49" t="s">
        <v>0</v>
      </c>
      <c r="C6" s="41"/>
      <c r="D6" s="141"/>
      <c r="E6" s="95"/>
      <c r="F6" s="76"/>
      <c r="G6" s="145"/>
      <c r="H6" s="56"/>
      <c r="I6" s="132"/>
      <c r="J6" s="36"/>
      <c r="K6" s="36"/>
      <c r="L6" s="36"/>
      <c r="N6" s="180"/>
      <c r="O6" s="193"/>
      <c r="P6" s="193"/>
      <c r="Q6"/>
    </row>
    <row r="7" spans="1:17" s="8" customFormat="1" ht="13.5" customHeight="1" x14ac:dyDescent="0.2">
      <c r="A7" s="7">
        <v>2</v>
      </c>
      <c r="B7" s="50" t="s">
        <v>27</v>
      </c>
      <c r="C7" s="34">
        <v>4</v>
      </c>
      <c r="D7" s="142">
        <v>4</v>
      </c>
      <c r="E7" s="44">
        <v>0</v>
      </c>
      <c r="F7" s="34">
        <v>1</v>
      </c>
      <c r="G7" s="142">
        <v>1</v>
      </c>
      <c r="H7" s="56">
        <v>25</v>
      </c>
      <c r="I7" s="132">
        <v>25</v>
      </c>
      <c r="J7" s="34">
        <v>7</v>
      </c>
      <c r="K7" s="34">
        <v>14</v>
      </c>
      <c r="L7" s="34"/>
      <c r="M7" s="188"/>
      <c r="N7" s="189"/>
      <c r="O7" s="194">
        <v>0</v>
      </c>
      <c r="P7" s="194"/>
      <c r="Q7"/>
    </row>
    <row r="8" spans="1:17" s="9" customFormat="1" ht="13.5" customHeight="1" x14ac:dyDescent="0.2">
      <c r="A8" s="7">
        <v>3</v>
      </c>
      <c r="B8" s="50" t="s">
        <v>1</v>
      </c>
      <c r="C8" s="261">
        <v>47</v>
      </c>
      <c r="D8" s="256">
        <v>45</v>
      </c>
      <c r="E8" s="262">
        <v>54</v>
      </c>
      <c r="F8" s="261">
        <v>19</v>
      </c>
      <c r="G8" s="256">
        <v>18</v>
      </c>
      <c r="H8" s="248">
        <v>18</v>
      </c>
      <c r="I8" s="253">
        <v>17</v>
      </c>
      <c r="J8" s="261">
        <v>4</v>
      </c>
      <c r="K8" s="261">
        <v>9</v>
      </c>
      <c r="L8" s="261">
        <v>5</v>
      </c>
      <c r="M8" s="240">
        <v>15</v>
      </c>
      <c r="N8" s="189">
        <v>0</v>
      </c>
      <c r="O8" s="241">
        <v>10</v>
      </c>
      <c r="P8" s="241">
        <v>0</v>
      </c>
      <c r="Q8"/>
    </row>
    <row r="9" spans="1:17" s="8" customFormat="1" ht="13.5" customHeight="1" x14ac:dyDescent="0.2">
      <c r="A9" s="7">
        <v>4</v>
      </c>
      <c r="B9" s="50" t="s">
        <v>2</v>
      </c>
      <c r="C9" s="271">
        <v>229</v>
      </c>
      <c r="D9" s="279">
        <v>277</v>
      </c>
      <c r="E9" s="273">
        <v>6435</v>
      </c>
      <c r="F9" s="271">
        <v>18</v>
      </c>
      <c r="G9" s="279">
        <v>24</v>
      </c>
      <c r="H9" s="248">
        <v>44</v>
      </c>
      <c r="I9" s="253">
        <v>78</v>
      </c>
      <c r="J9" s="271">
        <v>3</v>
      </c>
      <c r="K9" s="271">
        <v>3</v>
      </c>
      <c r="L9" s="271">
        <v>38</v>
      </c>
      <c r="M9" s="240">
        <v>15</v>
      </c>
      <c r="N9" s="189">
        <v>15</v>
      </c>
      <c r="O9" s="241">
        <v>17</v>
      </c>
      <c r="P9" s="241">
        <v>17</v>
      </c>
      <c r="Q9"/>
    </row>
    <row r="10" spans="1:17" s="10" customFormat="1" ht="13.5" customHeight="1" x14ac:dyDescent="0.2">
      <c r="A10" s="7">
        <v>5</v>
      </c>
      <c r="B10" s="50" t="s">
        <v>3</v>
      </c>
      <c r="C10" s="276">
        <v>0</v>
      </c>
      <c r="D10" s="279">
        <v>0</v>
      </c>
      <c r="E10" s="277">
        <v>0</v>
      </c>
      <c r="F10" s="277">
        <v>0</v>
      </c>
      <c r="G10" s="278">
        <v>0</v>
      </c>
      <c r="H10" s="92">
        <v>0</v>
      </c>
      <c r="I10" s="253">
        <v>0</v>
      </c>
      <c r="J10" s="276">
        <v>0</v>
      </c>
      <c r="K10" s="277">
        <v>0</v>
      </c>
      <c r="L10" s="276">
        <v>0</v>
      </c>
      <c r="M10" s="240">
        <v>0</v>
      </c>
      <c r="N10" s="189">
        <v>0</v>
      </c>
      <c r="O10" s="241">
        <v>0</v>
      </c>
      <c r="P10" s="241">
        <v>0</v>
      </c>
      <c r="Q10"/>
    </row>
    <row r="11" spans="1:17" s="8" customFormat="1" ht="13.5" customHeight="1" x14ac:dyDescent="0.2">
      <c r="A11" s="7">
        <v>6</v>
      </c>
      <c r="B11" s="50" t="s">
        <v>4</v>
      </c>
      <c r="C11" s="34">
        <v>0</v>
      </c>
      <c r="D11" s="142">
        <v>0</v>
      </c>
      <c r="E11" s="44">
        <v>4</v>
      </c>
      <c r="F11" s="34">
        <v>0</v>
      </c>
      <c r="G11" s="142">
        <v>4</v>
      </c>
      <c r="H11" s="56">
        <v>1</v>
      </c>
      <c r="I11" s="132">
        <v>0</v>
      </c>
      <c r="J11" s="34">
        <v>1</v>
      </c>
      <c r="K11" s="34">
        <v>0</v>
      </c>
      <c r="L11" s="34">
        <v>0</v>
      </c>
      <c r="M11" s="188">
        <v>4.54</v>
      </c>
      <c r="N11" s="189">
        <v>4.54</v>
      </c>
      <c r="O11" s="194">
        <v>0</v>
      </c>
      <c r="P11" s="194">
        <v>0</v>
      </c>
      <c r="Q11"/>
    </row>
    <row r="12" spans="1:17" s="11" customFormat="1" ht="13.5" customHeight="1" x14ac:dyDescent="0.2">
      <c r="A12" s="7">
        <v>7</v>
      </c>
      <c r="B12" s="50" t="s">
        <v>5</v>
      </c>
      <c r="C12" s="34">
        <v>23</v>
      </c>
      <c r="D12" s="142">
        <v>12</v>
      </c>
      <c r="E12" s="44">
        <v>647</v>
      </c>
      <c r="F12" s="34">
        <v>1</v>
      </c>
      <c r="G12" s="142">
        <v>1</v>
      </c>
      <c r="H12" s="56">
        <v>12</v>
      </c>
      <c r="I12" s="132">
        <v>12</v>
      </c>
      <c r="J12" s="34">
        <v>5</v>
      </c>
      <c r="K12" s="34">
        <v>2</v>
      </c>
      <c r="L12" s="34">
        <v>5</v>
      </c>
      <c r="M12" s="188">
        <v>25</v>
      </c>
      <c r="N12" s="189">
        <v>0</v>
      </c>
      <c r="O12" s="194">
        <v>25</v>
      </c>
      <c r="P12" s="194">
        <v>0</v>
      </c>
      <c r="Q12"/>
    </row>
    <row r="13" spans="1:17" s="30" customFormat="1" ht="13.5" customHeight="1" x14ac:dyDescent="0.2">
      <c r="A13" s="7">
        <v>8</v>
      </c>
      <c r="B13" s="50" t="s">
        <v>6</v>
      </c>
      <c r="C13" s="34"/>
      <c r="D13" s="142">
        <v>0</v>
      </c>
      <c r="E13" s="44"/>
      <c r="F13" s="34"/>
      <c r="G13" s="142">
        <v>0</v>
      </c>
      <c r="H13" s="56"/>
      <c r="I13" s="132">
        <v>0</v>
      </c>
      <c r="J13" s="34"/>
      <c r="K13" s="34"/>
      <c r="L13" s="34"/>
      <c r="M13" s="188">
        <v>30</v>
      </c>
      <c r="N13" s="189">
        <v>30</v>
      </c>
      <c r="O13" s="194">
        <v>0</v>
      </c>
      <c r="P13" s="194"/>
      <c r="Q13"/>
    </row>
    <row r="14" spans="1:17" s="11" customFormat="1" ht="13.5" customHeight="1" x14ac:dyDescent="0.2">
      <c r="A14" s="7">
        <v>9</v>
      </c>
      <c r="B14" s="50" t="s">
        <v>7</v>
      </c>
      <c r="C14" s="34">
        <v>67</v>
      </c>
      <c r="D14" s="142">
        <v>63</v>
      </c>
      <c r="E14" s="44">
        <v>804</v>
      </c>
      <c r="F14" s="34">
        <v>6</v>
      </c>
      <c r="G14" s="142">
        <v>5</v>
      </c>
      <c r="H14" s="56">
        <v>12</v>
      </c>
      <c r="I14" s="132">
        <v>12</v>
      </c>
      <c r="J14" s="34">
        <v>2</v>
      </c>
      <c r="K14" s="34">
        <v>10</v>
      </c>
      <c r="L14" s="34">
        <v>0</v>
      </c>
      <c r="M14" s="188">
        <v>10</v>
      </c>
      <c r="N14" s="189">
        <v>0</v>
      </c>
      <c r="O14" s="194">
        <v>10</v>
      </c>
      <c r="P14" s="194">
        <v>0</v>
      </c>
      <c r="Q14"/>
    </row>
    <row r="15" spans="1:17" s="8" customFormat="1" ht="13.5" customHeight="1" x14ac:dyDescent="0.2">
      <c r="A15" s="7">
        <v>10</v>
      </c>
      <c r="B15" s="50" t="s">
        <v>8</v>
      </c>
      <c r="C15" s="34">
        <v>0</v>
      </c>
      <c r="D15" s="142">
        <v>0</v>
      </c>
      <c r="E15" s="44">
        <v>0</v>
      </c>
      <c r="F15" s="34">
        <v>0</v>
      </c>
      <c r="G15" s="142">
        <v>0</v>
      </c>
      <c r="H15" s="56">
        <v>8</v>
      </c>
      <c r="I15" s="132">
        <v>22</v>
      </c>
      <c r="J15" s="34">
        <v>1</v>
      </c>
      <c r="K15" s="34">
        <v>7</v>
      </c>
      <c r="L15" s="34">
        <v>0</v>
      </c>
      <c r="M15" s="188">
        <v>0</v>
      </c>
      <c r="N15" s="189">
        <v>0</v>
      </c>
      <c r="O15" s="194">
        <v>0</v>
      </c>
      <c r="P15" s="194">
        <v>0</v>
      </c>
      <c r="Q15"/>
    </row>
    <row r="16" spans="1:17" s="30" customFormat="1" ht="13.5" customHeight="1" x14ac:dyDescent="0.2">
      <c r="A16" s="7">
        <v>11</v>
      </c>
      <c r="B16" s="50" t="s">
        <v>9</v>
      </c>
      <c r="C16" s="34"/>
      <c r="D16" s="142">
        <v>0</v>
      </c>
      <c r="E16" s="44"/>
      <c r="F16" s="34"/>
      <c r="G16" s="142">
        <v>0</v>
      </c>
      <c r="H16" s="56">
        <v>21</v>
      </c>
      <c r="I16" s="132">
        <v>21</v>
      </c>
      <c r="J16" s="34">
        <v>9</v>
      </c>
      <c r="K16" s="34">
        <v>6</v>
      </c>
      <c r="L16" s="34">
        <v>6</v>
      </c>
      <c r="M16" s="188"/>
      <c r="N16" s="189"/>
      <c r="O16" s="194">
        <v>0</v>
      </c>
      <c r="P16" s="194"/>
      <c r="Q16"/>
    </row>
    <row r="17" spans="1:26" s="30" customFormat="1" ht="13.5" customHeight="1" x14ac:dyDescent="0.2">
      <c r="A17" s="7">
        <v>12</v>
      </c>
      <c r="B17" s="50" t="s">
        <v>10</v>
      </c>
      <c r="C17" s="34"/>
      <c r="D17" s="142">
        <v>0</v>
      </c>
      <c r="E17" s="44"/>
      <c r="F17" s="34"/>
      <c r="G17" s="142">
        <v>0</v>
      </c>
      <c r="H17" s="56"/>
      <c r="I17" s="132">
        <v>0</v>
      </c>
      <c r="J17" s="34"/>
      <c r="K17" s="34"/>
      <c r="L17" s="34"/>
      <c r="M17" s="188"/>
      <c r="N17" s="189"/>
      <c r="O17" s="194">
        <v>0</v>
      </c>
      <c r="P17" s="194"/>
      <c r="Q17"/>
    </row>
    <row r="18" spans="1:26" s="30" customFormat="1" ht="13.5" customHeight="1" x14ac:dyDescent="0.2">
      <c r="A18" s="7">
        <v>13</v>
      </c>
      <c r="B18" s="50" t="s">
        <v>11</v>
      </c>
      <c r="C18" s="44">
        <v>18</v>
      </c>
      <c r="D18" s="124">
        <v>36</v>
      </c>
      <c r="E18" s="44">
        <v>5312</v>
      </c>
      <c r="F18" s="34">
        <v>7</v>
      </c>
      <c r="G18" s="142">
        <v>10</v>
      </c>
      <c r="H18" s="56">
        <v>227</v>
      </c>
      <c r="I18" s="132">
        <v>214</v>
      </c>
      <c r="J18" s="34">
        <v>11</v>
      </c>
      <c r="K18" s="34">
        <v>131</v>
      </c>
      <c r="L18" s="34">
        <v>85</v>
      </c>
      <c r="M18" s="188">
        <v>35</v>
      </c>
      <c r="N18" s="189">
        <v>43</v>
      </c>
      <c r="O18" s="194">
        <v>30</v>
      </c>
      <c r="P18" s="194">
        <v>30</v>
      </c>
      <c r="Q18"/>
    </row>
    <row r="19" spans="1:26" s="8" customFormat="1" ht="13.5" customHeight="1" x14ac:dyDescent="0.2">
      <c r="A19" s="7">
        <v>14</v>
      </c>
      <c r="B19" s="50" t="s">
        <v>12</v>
      </c>
      <c r="C19" s="34">
        <v>3</v>
      </c>
      <c r="D19" s="142">
        <v>3</v>
      </c>
      <c r="E19" s="44">
        <v>461</v>
      </c>
      <c r="F19" s="34">
        <v>3</v>
      </c>
      <c r="G19" s="142">
        <v>0</v>
      </c>
      <c r="H19" s="56">
        <v>5</v>
      </c>
      <c r="I19" s="132">
        <v>9</v>
      </c>
      <c r="J19" s="34">
        <v>4</v>
      </c>
      <c r="K19" s="34">
        <v>1</v>
      </c>
      <c r="L19" s="34">
        <v>0</v>
      </c>
      <c r="M19" s="188">
        <v>14</v>
      </c>
      <c r="N19" s="189">
        <v>20</v>
      </c>
      <c r="O19" s="194">
        <v>8.5</v>
      </c>
      <c r="P19" s="194" t="s">
        <v>99</v>
      </c>
      <c r="Q19"/>
    </row>
    <row r="20" spans="1:26" s="8" customFormat="1" ht="13.5" customHeight="1" x14ac:dyDescent="0.2">
      <c r="A20" s="7">
        <v>15</v>
      </c>
      <c r="B20" s="50" t="s">
        <v>13</v>
      </c>
      <c r="C20" s="34">
        <v>67</v>
      </c>
      <c r="D20" s="142">
        <v>0</v>
      </c>
      <c r="E20" s="44">
        <v>2488</v>
      </c>
      <c r="F20" s="34">
        <v>0</v>
      </c>
      <c r="G20" s="142">
        <v>0</v>
      </c>
      <c r="H20" s="56">
        <v>158</v>
      </c>
      <c r="I20" s="132">
        <v>170</v>
      </c>
      <c r="J20" s="34">
        <v>6</v>
      </c>
      <c r="K20" s="34">
        <v>18</v>
      </c>
      <c r="L20" s="34">
        <v>134</v>
      </c>
      <c r="M20" s="188">
        <v>29.333300000000001</v>
      </c>
      <c r="N20" s="189">
        <v>30</v>
      </c>
      <c r="O20" s="194">
        <v>20</v>
      </c>
      <c r="P20" s="194">
        <v>20</v>
      </c>
      <c r="Q20"/>
    </row>
    <row r="21" spans="1:26" s="8" customFormat="1" ht="13.5" customHeight="1" x14ac:dyDescent="0.2">
      <c r="A21" s="7">
        <v>16</v>
      </c>
      <c r="B21" s="50" t="s">
        <v>14</v>
      </c>
      <c r="C21" s="34"/>
      <c r="D21" s="142">
        <v>0</v>
      </c>
      <c r="E21" s="44"/>
      <c r="F21" s="34"/>
      <c r="G21" s="142">
        <v>0</v>
      </c>
      <c r="H21" s="56">
        <v>3</v>
      </c>
      <c r="I21" s="132">
        <v>10</v>
      </c>
      <c r="J21" s="34">
        <v>2</v>
      </c>
      <c r="K21" s="34">
        <v>1</v>
      </c>
      <c r="L21" s="34">
        <v>0</v>
      </c>
      <c r="M21" s="188"/>
      <c r="N21" s="190"/>
      <c r="O21" s="195">
        <v>0</v>
      </c>
      <c r="P21" s="195"/>
      <c r="Q21"/>
    </row>
    <row r="22" spans="1:26" s="13" customFormat="1" ht="13.5" customHeight="1" x14ac:dyDescent="0.2">
      <c r="A22" s="7">
        <v>17</v>
      </c>
      <c r="B22" s="50" t="s">
        <v>15</v>
      </c>
      <c r="C22" s="261">
        <v>2</v>
      </c>
      <c r="D22" s="256">
        <v>0</v>
      </c>
      <c r="E22" s="262">
        <v>37</v>
      </c>
      <c r="F22" s="261">
        <v>0</v>
      </c>
      <c r="G22" s="256">
        <v>0</v>
      </c>
      <c r="H22" s="248">
        <v>15</v>
      </c>
      <c r="I22" s="253">
        <v>14</v>
      </c>
      <c r="J22" s="261">
        <v>5</v>
      </c>
      <c r="K22" s="261">
        <v>4</v>
      </c>
      <c r="L22" s="261">
        <v>6</v>
      </c>
      <c r="M22" s="240">
        <v>25</v>
      </c>
      <c r="N22" s="240">
        <v>25</v>
      </c>
      <c r="O22" s="241">
        <v>0</v>
      </c>
      <c r="P22" s="241">
        <v>0</v>
      </c>
      <c r="Q22"/>
    </row>
    <row r="23" spans="1:26" s="8" customFormat="1" ht="13.5" customHeight="1" x14ac:dyDescent="0.2">
      <c r="A23" s="7">
        <v>18</v>
      </c>
      <c r="B23" s="50" t="s">
        <v>16</v>
      </c>
      <c r="C23" s="34">
        <v>0</v>
      </c>
      <c r="D23" s="142">
        <v>0</v>
      </c>
      <c r="E23" s="44">
        <v>0</v>
      </c>
      <c r="F23" s="34">
        <v>0</v>
      </c>
      <c r="G23" s="142">
        <v>0</v>
      </c>
      <c r="H23" s="56">
        <v>23</v>
      </c>
      <c r="I23" s="132">
        <v>23</v>
      </c>
      <c r="J23" s="34">
        <v>1</v>
      </c>
      <c r="K23" s="34">
        <v>22</v>
      </c>
      <c r="L23" s="34">
        <v>0</v>
      </c>
      <c r="M23" s="188">
        <v>25</v>
      </c>
      <c r="N23" s="188">
        <v>25</v>
      </c>
      <c r="O23" s="194">
        <v>15</v>
      </c>
      <c r="P23" s="194">
        <v>15</v>
      </c>
      <c r="Q23"/>
    </row>
    <row r="24" spans="1:26" s="13" customFormat="1" ht="13.5" customHeight="1" x14ac:dyDescent="0.2">
      <c r="A24" s="7">
        <v>19</v>
      </c>
      <c r="B24" s="50" t="s">
        <v>17</v>
      </c>
      <c r="C24" s="222">
        <v>8</v>
      </c>
      <c r="D24" s="236">
        <v>8</v>
      </c>
      <c r="E24" s="225">
        <v>392</v>
      </c>
      <c r="F24" s="222">
        <v>5</v>
      </c>
      <c r="G24" s="236">
        <v>5</v>
      </c>
      <c r="H24" s="229">
        <v>9</v>
      </c>
      <c r="I24" s="234">
        <v>9</v>
      </c>
      <c r="J24" s="222">
        <v>5</v>
      </c>
      <c r="K24" s="222">
        <v>3</v>
      </c>
      <c r="L24" s="222">
        <v>1</v>
      </c>
      <c r="M24" s="240">
        <v>15</v>
      </c>
      <c r="N24" s="240">
        <v>0</v>
      </c>
      <c r="O24" s="241">
        <v>12</v>
      </c>
      <c r="P24" s="241">
        <v>0</v>
      </c>
      <c r="Q24"/>
    </row>
    <row r="25" spans="1:26" s="30" customFormat="1" ht="13.5" customHeight="1" x14ac:dyDescent="0.2">
      <c r="A25" s="7">
        <v>20</v>
      </c>
      <c r="B25" s="50" t="s">
        <v>18</v>
      </c>
      <c r="C25" s="34">
        <v>0</v>
      </c>
      <c r="D25" s="142">
        <v>0</v>
      </c>
      <c r="E25" s="44">
        <v>103</v>
      </c>
      <c r="F25" s="34">
        <v>54</v>
      </c>
      <c r="G25" s="142">
        <v>54</v>
      </c>
      <c r="H25" s="56">
        <v>2</v>
      </c>
      <c r="I25" s="132">
        <v>2</v>
      </c>
      <c r="J25" s="34">
        <v>2</v>
      </c>
      <c r="K25" s="34"/>
      <c r="L25" s="34"/>
      <c r="M25" s="188">
        <v>3.5</v>
      </c>
      <c r="N25" s="188"/>
      <c r="O25" s="194">
        <v>4.5</v>
      </c>
      <c r="P25" s="194"/>
      <c r="Q25"/>
    </row>
    <row r="26" spans="1:26" s="30" customFormat="1" ht="13.5" customHeight="1" x14ac:dyDescent="0.2">
      <c r="A26" s="7">
        <v>21</v>
      </c>
      <c r="B26" s="50" t="s">
        <v>19</v>
      </c>
      <c r="C26" s="243">
        <v>0</v>
      </c>
      <c r="D26" s="256">
        <v>0</v>
      </c>
      <c r="E26" s="245">
        <v>0</v>
      </c>
      <c r="F26" s="243">
        <v>0</v>
      </c>
      <c r="G26" s="256">
        <v>0</v>
      </c>
      <c r="H26" s="248">
        <v>1</v>
      </c>
      <c r="I26" s="253">
        <v>39</v>
      </c>
      <c r="J26" s="243">
        <v>1</v>
      </c>
      <c r="K26" s="243">
        <v>0</v>
      </c>
      <c r="L26" s="243">
        <v>0</v>
      </c>
      <c r="M26" s="240" t="s">
        <v>102</v>
      </c>
      <c r="N26" s="240">
        <v>0</v>
      </c>
      <c r="O26" s="241">
        <v>5</v>
      </c>
      <c r="P26" s="241">
        <v>0</v>
      </c>
      <c r="Q26"/>
    </row>
    <row r="27" spans="1:26" s="8" customFormat="1" ht="13.5" customHeight="1" x14ac:dyDescent="0.2">
      <c r="A27" s="7">
        <v>22</v>
      </c>
      <c r="B27" s="50" t="s">
        <v>20</v>
      </c>
      <c r="C27" s="34">
        <v>20</v>
      </c>
      <c r="D27" s="142">
        <v>4</v>
      </c>
      <c r="E27" s="44">
        <v>645</v>
      </c>
      <c r="F27" s="34">
        <v>0</v>
      </c>
      <c r="G27" s="142">
        <v>0</v>
      </c>
      <c r="H27" s="56">
        <v>3</v>
      </c>
      <c r="I27" s="132">
        <v>9</v>
      </c>
      <c r="J27" s="34">
        <v>1</v>
      </c>
      <c r="K27" s="34">
        <v>2</v>
      </c>
      <c r="L27" s="34">
        <v>0</v>
      </c>
      <c r="M27" s="188">
        <v>15</v>
      </c>
      <c r="N27" s="188">
        <v>15</v>
      </c>
      <c r="O27" s="194">
        <v>15</v>
      </c>
      <c r="P27" s="194">
        <v>15</v>
      </c>
      <c r="Q27"/>
    </row>
    <row r="28" spans="1:26" s="13" customFormat="1" ht="13.5" customHeight="1" x14ac:dyDescent="0.2">
      <c r="A28" s="7">
        <v>23</v>
      </c>
      <c r="B28" s="50" t="s">
        <v>21</v>
      </c>
      <c r="C28" s="263" t="s">
        <v>101</v>
      </c>
      <c r="D28" s="263">
        <v>0</v>
      </c>
      <c r="E28" s="264" t="s">
        <v>101</v>
      </c>
      <c r="F28" s="263" t="s">
        <v>101</v>
      </c>
      <c r="G28" s="263">
        <v>0</v>
      </c>
      <c r="H28" s="263">
        <v>9</v>
      </c>
      <c r="I28" s="263">
        <v>7</v>
      </c>
      <c r="J28" s="263">
        <v>6</v>
      </c>
      <c r="K28" s="263">
        <v>3</v>
      </c>
      <c r="L28" s="263" t="s">
        <v>101</v>
      </c>
      <c r="M28" s="265" t="s">
        <v>101</v>
      </c>
      <c r="N28" s="265" t="s">
        <v>101</v>
      </c>
      <c r="O28" s="265">
        <v>0</v>
      </c>
      <c r="P28" s="265" t="s">
        <v>101</v>
      </c>
      <c r="Q28"/>
    </row>
    <row r="29" spans="1:26" s="13" customFormat="1" ht="13.5" customHeight="1" x14ac:dyDescent="0.2">
      <c r="A29" s="7">
        <v>24</v>
      </c>
      <c r="B29" s="50" t="s">
        <v>22</v>
      </c>
      <c r="C29" s="34">
        <v>47</v>
      </c>
      <c r="D29" s="142">
        <v>38</v>
      </c>
      <c r="E29" s="44">
        <v>838</v>
      </c>
      <c r="F29" s="34">
        <v>0</v>
      </c>
      <c r="G29" s="142">
        <v>0</v>
      </c>
      <c r="H29" s="56">
        <v>16</v>
      </c>
      <c r="I29" s="132">
        <v>16</v>
      </c>
      <c r="J29" s="34">
        <v>9</v>
      </c>
      <c r="K29" s="34">
        <v>7</v>
      </c>
      <c r="L29" s="34">
        <v>0</v>
      </c>
      <c r="M29" s="188">
        <v>13.25</v>
      </c>
      <c r="N29" s="188">
        <v>13.25</v>
      </c>
      <c r="O29" s="194">
        <v>14</v>
      </c>
      <c r="P29" s="194">
        <v>14</v>
      </c>
      <c r="Q29"/>
    </row>
    <row r="30" spans="1:26" s="30" customFormat="1" ht="13.5" customHeight="1" x14ac:dyDescent="0.2">
      <c r="A30" s="7">
        <v>25</v>
      </c>
      <c r="B30" s="50" t="s">
        <v>23</v>
      </c>
      <c r="C30" s="215">
        <v>8</v>
      </c>
      <c r="D30" s="219">
        <v>8</v>
      </c>
      <c r="E30" s="216">
        <v>199</v>
      </c>
      <c r="F30" s="215" t="s">
        <v>101</v>
      </c>
      <c r="G30" s="219">
        <v>0</v>
      </c>
      <c r="H30" s="217">
        <v>8</v>
      </c>
      <c r="I30" s="218">
        <v>10</v>
      </c>
      <c r="J30" s="215">
        <v>7</v>
      </c>
      <c r="K30" s="215" t="s">
        <v>101</v>
      </c>
      <c r="L30" s="215">
        <v>1</v>
      </c>
      <c r="M30" s="221" t="s">
        <v>101</v>
      </c>
      <c r="N30" s="221" t="s">
        <v>101</v>
      </c>
      <c r="O30" s="220">
        <v>10</v>
      </c>
      <c r="P30" s="220">
        <v>10</v>
      </c>
      <c r="Q30"/>
    </row>
    <row r="31" spans="1:26" s="8" customFormat="1" ht="13.5" customHeight="1" x14ac:dyDescent="0.2">
      <c r="A31" s="7">
        <v>26</v>
      </c>
      <c r="B31" s="50" t="s">
        <v>24</v>
      </c>
      <c r="C31" s="34">
        <v>0</v>
      </c>
      <c r="D31" s="142">
        <v>0</v>
      </c>
      <c r="E31" s="44">
        <v>8634</v>
      </c>
      <c r="F31" s="34">
        <v>0</v>
      </c>
      <c r="G31" s="142">
        <v>0</v>
      </c>
      <c r="H31" s="56">
        <v>252</v>
      </c>
      <c r="I31" s="132">
        <v>279</v>
      </c>
      <c r="J31" s="34">
        <v>0</v>
      </c>
      <c r="K31" s="34">
        <v>0</v>
      </c>
      <c r="L31" s="34">
        <v>0</v>
      </c>
      <c r="M31" s="188">
        <v>0</v>
      </c>
      <c r="N31" s="188">
        <v>25.96</v>
      </c>
      <c r="O31" s="194">
        <v>24.79</v>
      </c>
      <c r="P31" s="194">
        <v>24.79</v>
      </c>
      <c r="Q31"/>
      <c r="W31" s="120"/>
      <c r="X31" s="120"/>
      <c r="Y31" s="120"/>
      <c r="Z31" s="120"/>
    </row>
    <row r="32" spans="1:26" s="14" customFormat="1" ht="13.5" customHeight="1" thickBot="1" x14ac:dyDescent="0.25">
      <c r="A32" s="43">
        <v>27</v>
      </c>
      <c r="B32" s="52" t="s">
        <v>25</v>
      </c>
      <c r="C32" s="42"/>
      <c r="D32" s="143">
        <v>0</v>
      </c>
      <c r="E32" s="70"/>
      <c r="F32" s="42"/>
      <c r="G32" s="143">
        <v>0</v>
      </c>
      <c r="H32" s="56"/>
      <c r="I32" s="132">
        <v>0</v>
      </c>
      <c r="J32" s="70"/>
      <c r="K32" s="70"/>
      <c r="L32" s="70"/>
      <c r="M32" s="191"/>
      <c r="N32" s="191"/>
      <c r="O32" s="196">
        <v>0</v>
      </c>
      <c r="P32" s="196"/>
      <c r="Q32"/>
      <c r="W32" s="121"/>
      <c r="X32" s="121"/>
      <c r="Y32" s="121"/>
      <c r="Z32" s="121"/>
    </row>
    <row r="33" spans="1:26" s="64" customFormat="1" ht="30.75" customHeight="1" thickBot="1" x14ac:dyDescent="0.25">
      <c r="A33" s="385" t="s">
        <v>43</v>
      </c>
      <c r="B33" s="386"/>
      <c r="C33" s="71">
        <f t="shared" ref="C33:L33" si="0">SUM(C6:C32)</f>
        <v>543</v>
      </c>
      <c r="D33" s="144">
        <v>498</v>
      </c>
      <c r="E33" s="71">
        <f t="shared" si="0"/>
        <v>27053</v>
      </c>
      <c r="F33" s="20">
        <f t="shared" si="0"/>
        <v>114</v>
      </c>
      <c r="G33" s="146">
        <v>122</v>
      </c>
      <c r="H33" s="20">
        <f t="shared" si="0"/>
        <v>872</v>
      </c>
      <c r="I33" s="146">
        <v>998</v>
      </c>
      <c r="J33" s="20">
        <f t="shared" si="0"/>
        <v>92</v>
      </c>
      <c r="K33" s="20">
        <f t="shared" si="0"/>
        <v>243</v>
      </c>
      <c r="L33" s="63">
        <f t="shared" si="0"/>
        <v>281</v>
      </c>
      <c r="M33" s="192">
        <f>AVERAGE(M8+M9+M11+M12+M13+M14+M18+M19+M20+M22+M23+M24+M25+M27+M29)/15</f>
        <v>18.308219999999999</v>
      </c>
      <c r="N33" s="192">
        <f>AVERAGE(N9+N11+N13+N18+N19+N20+N22+N23+N27+N29+N31)/11</f>
        <v>22.431818181818183</v>
      </c>
      <c r="O33" s="197">
        <f>AVERAGE(O8+O9+O12+O14+O18+O19+O20+O23+O24+O25+O26+O27+O29+O30+O31)/15</f>
        <v>14.719333333333333</v>
      </c>
      <c r="P33" s="197">
        <f>AVERAGE(P9+P18+P20+P23+P27+P29+P30+P31)/8</f>
        <v>18.223749999999999</v>
      </c>
      <c r="Q33"/>
      <c r="R33" s="66"/>
      <c r="S33" s="66"/>
      <c r="T33" s="66"/>
      <c r="U33" s="66"/>
      <c r="V33" s="66"/>
      <c r="W33" s="121"/>
      <c r="X33" s="121"/>
      <c r="Y33" s="121"/>
      <c r="Z33" s="121"/>
    </row>
    <row r="34" spans="1:26" s="6" customFormat="1" ht="13.15" hidden="1" customHeight="1" x14ac:dyDescent="0.2">
      <c r="A34" s="4"/>
      <c r="B34" s="4"/>
      <c r="C34" s="5" t="e">
        <f>C33/'1'!#REF!</f>
        <v>#REF!</v>
      </c>
      <c r="D34" s="123" t="e">
        <f>D33/'1'!#REF!</f>
        <v>#REF!</v>
      </c>
      <c r="E34" s="5"/>
      <c r="F34" s="5"/>
      <c r="G34" s="123"/>
      <c r="H34" s="5"/>
      <c r="I34" s="108"/>
      <c r="J34" s="28">
        <f>J33/H33</f>
        <v>0.10550458715596331</v>
      </c>
      <c r="K34" s="28">
        <f>K33/H33</f>
        <v>0.27866972477064222</v>
      </c>
      <c r="L34" s="28">
        <f>L33/H33</f>
        <v>0.32224770642201833</v>
      </c>
      <c r="M34" s="17">
        <f>AVERAGE(M6:M32)</f>
        <v>15.256849999999998</v>
      </c>
      <c r="N34" s="17"/>
      <c r="O34" s="17"/>
      <c r="P34" s="17"/>
      <c r="Q34"/>
      <c r="W34" s="117"/>
      <c r="X34" s="117"/>
      <c r="Y34" s="117"/>
      <c r="Z34" s="117"/>
    </row>
    <row r="35" spans="1:26" ht="16.5" hidden="1" customHeight="1" thickBot="1" x14ac:dyDescent="0.25">
      <c r="H35" s="26">
        <f>H33-I33</f>
        <v>-126</v>
      </c>
      <c r="J35" s="27">
        <f>J33/H33</f>
        <v>0.10550458715596331</v>
      </c>
      <c r="K35" s="27">
        <f>K33/H33</f>
        <v>0.27866972477064222</v>
      </c>
      <c r="L35" s="27">
        <f>L33/H33</f>
        <v>0.32224770642201833</v>
      </c>
      <c r="M35" s="17"/>
      <c r="N35" s="17"/>
      <c r="O35" s="17"/>
      <c r="P35" s="17"/>
      <c r="W35" s="117"/>
      <c r="X35" s="117"/>
      <c r="Y35" s="117"/>
      <c r="Z35" s="117"/>
    </row>
    <row r="36" spans="1:26" s="79" customFormat="1" x14ac:dyDescent="0.2">
      <c r="A36" s="109"/>
      <c r="B36" s="109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119"/>
      <c r="N36" s="119"/>
      <c r="O36" s="119"/>
      <c r="P36" s="119"/>
      <c r="Q36"/>
      <c r="W36" s="117"/>
      <c r="X36" s="117"/>
      <c r="Y36" s="117"/>
      <c r="Z36" s="117"/>
    </row>
    <row r="37" spans="1:26" x14ac:dyDescent="0.2">
      <c r="A37" s="109"/>
      <c r="B37" s="109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119"/>
      <c r="N37" s="119"/>
      <c r="O37" s="119"/>
      <c r="P37" s="119"/>
      <c r="Q37" s="79"/>
      <c r="R37" s="79"/>
      <c r="S37" s="79"/>
      <c r="T37" s="79"/>
    </row>
    <row r="38" spans="1:26" x14ac:dyDescent="0.2">
      <c r="A38" s="109"/>
      <c r="B38" s="109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119"/>
      <c r="N38" s="119"/>
      <c r="O38" s="119"/>
      <c r="P38" s="119"/>
      <c r="Q38" s="79"/>
      <c r="R38" s="79"/>
      <c r="S38" s="79"/>
      <c r="T38" s="79"/>
    </row>
    <row r="39" spans="1:26" x14ac:dyDescent="0.2">
      <c r="A39" s="109"/>
      <c r="B39" s="109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119"/>
      <c r="N39" s="119"/>
      <c r="O39" s="119"/>
      <c r="P39" s="119"/>
      <c r="Q39" s="79"/>
      <c r="R39" s="79"/>
      <c r="S39" s="79"/>
      <c r="T39" s="79"/>
    </row>
    <row r="40" spans="1:26" x14ac:dyDescent="0.2">
      <c r="A40" s="109"/>
      <c r="B40" s="109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119"/>
      <c r="N40" s="119"/>
      <c r="O40" s="119"/>
      <c r="P40" s="119"/>
      <c r="Q40" s="79"/>
      <c r="R40" s="79"/>
      <c r="S40" s="79"/>
      <c r="T40" s="79"/>
    </row>
    <row r="41" spans="1:26" x14ac:dyDescent="0.2">
      <c r="A41" s="109"/>
      <c r="B41" s="109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119"/>
      <c r="N41" s="119"/>
      <c r="O41" s="119"/>
      <c r="P41" s="119"/>
      <c r="Q41" s="79"/>
      <c r="R41" s="79"/>
      <c r="S41" s="79"/>
      <c r="T41" s="79"/>
    </row>
    <row r="42" spans="1:26" x14ac:dyDescent="0.2">
      <c r="A42" s="109"/>
      <c r="B42" s="109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119"/>
      <c r="N42" s="119"/>
      <c r="O42" s="119"/>
      <c r="P42" s="119"/>
      <c r="Q42" s="79"/>
      <c r="R42" s="79"/>
      <c r="S42" s="79"/>
      <c r="T42" s="79"/>
    </row>
    <row r="43" spans="1:26" x14ac:dyDescent="0.2">
      <c r="A43" s="109"/>
      <c r="B43" s="109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119"/>
      <c r="N43" s="119"/>
      <c r="O43" s="119"/>
      <c r="P43" s="119"/>
      <c r="Q43" s="79"/>
      <c r="R43" s="79"/>
      <c r="S43" s="79"/>
      <c r="T43" s="79"/>
    </row>
    <row r="44" spans="1:26" x14ac:dyDescent="0.2">
      <c r="A44" s="109"/>
      <c r="B44" s="109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119"/>
      <c r="N44" s="119"/>
      <c r="O44" s="119"/>
      <c r="P44" s="119"/>
      <c r="Q44" s="79"/>
      <c r="R44" s="79"/>
      <c r="S44" s="79"/>
      <c r="T44" s="79"/>
    </row>
    <row r="45" spans="1:26" x14ac:dyDescent="0.2">
      <c r="A45" s="109"/>
      <c r="B45" s="109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119"/>
      <c r="N45" s="119"/>
      <c r="O45" s="119"/>
      <c r="P45" s="119"/>
      <c r="Q45" s="79"/>
      <c r="R45" s="79"/>
      <c r="S45" s="79"/>
      <c r="T45" s="79"/>
    </row>
    <row r="46" spans="1:26" x14ac:dyDescent="0.2">
      <c r="A46" s="109"/>
      <c r="B46" s="109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119"/>
      <c r="N46" s="119"/>
      <c r="O46" s="119"/>
      <c r="P46" s="119"/>
      <c r="Q46" s="79"/>
      <c r="R46" s="79"/>
      <c r="S46" s="79"/>
      <c r="T46" s="79"/>
    </row>
    <row r="47" spans="1:26" x14ac:dyDescent="0.2">
      <c r="A47" s="109"/>
      <c r="B47" s="109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119"/>
      <c r="N47" s="119"/>
      <c r="O47" s="119"/>
      <c r="P47" s="119"/>
      <c r="Q47" s="79"/>
      <c r="R47" s="79"/>
      <c r="S47" s="79"/>
      <c r="T47" s="79"/>
    </row>
    <row r="48" spans="1:26" x14ac:dyDescent="0.2">
      <c r="A48" s="109"/>
      <c r="B48" s="109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119"/>
      <c r="N48" s="119"/>
      <c r="O48" s="119"/>
      <c r="P48" s="119"/>
      <c r="Q48" s="79"/>
      <c r="R48" s="79"/>
      <c r="S48" s="79"/>
      <c r="T48" s="79"/>
    </row>
    <row r="49" spans="1:20" x14ac:dyDescent="0.2">
      <c r="A49" s="109"/>
      <c r="B49" s="109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119"/>
      <c r="N49" s="119"/>
      <c r="O49" s="119"/>
      <c r="P49" s="119"/>
      <c r="Q49" s="79"/>
      <c r="R49" s="79"/>
      <c r="S49" s="79"/>
      <c r="T49" s="79"/>
    </row>
    <row r="50" spans="1:20" x14ac:dyDescent="0.2">
      <c r="A50" s="109"/>
      <c r="B50" s="109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119"/>
      <c r="N50" s="119"/>
      <c r="O50" s="119"/>
      <c r="P50" s="119"/>
      <c r="Q50" s="79"/>
      <c r="R50" s="79"/>
      <c r="S50" s="79"/>
      <c r="T50" s="79"/>
    </row>
    <row r="51" spans="1:20" x14ac:dyDescent="0.2">
      <c r="A51" s="109"/>
      <c r="B51" s="109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119"/>
      <c r="N51" s="119"/>
      <c r="O51" s="119"/>
      <c r="P51" s="119"/>
      <c r="Q51" s="79"/>
      <c r="R51" s="79"/>
      <c r="S51" s="79"/>
      <c r="T51" s="79"/>
    </row>
    <row r="52" spans="1:20" x14ac:dyDescent="0.2">
      <c r="A52" s="109"/>
      <c r="B52" s="109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119"/>
      <c r="N52" s="119"/>
      <c r="O52" s="119"/>
      <c r="P52" s="119"/>
      <c r="Q52" s="79"/>
      <c r="R52" s="79"/>
      <c r="S52" s="79"/>
      <c r="T52" s="79"/>
    </row>
    <row r="53" spans="1:20" x14ac:dyDescent="0.2">
      <c r="A53" s="109"/>
      <c r="B53" s="109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119"/>
      <c r="N53" s="119"/>
      <c r="O53" s="119"/>
      <c r="P53" s="119"/>
      <c r="Q53" s="79"/>
      <c r="R53" s="79"/>
      <c r="S53" s="79"/>
      <c r="T53" s="79"/>
    </row>
    <row r="54" spans="1:20" x14ac:dyDescent="0.2">
      <c r="A54" s="109"/>
      <c r="B54" s="109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119"/>
      <c r="N54" s="119"/>
      <c r="O54" s="119"/>
      <c r="P54" s="119"/>
      <c r="Q54" s="79"/>
      <c r="R54" s="79"/>
      <c r="S54" s="79"/>
      <c r="T54" s="79"/>
    </row>
    <row r="55" spans="1:20" x14ac:dyDescent="0.2">
      <c r="A55" s="109"/>
      <c r="B55" s="109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119"/>
      <c r="N55" s="119"/>
      <c r="O55" s="119"/>
      <c r="P55" s="119"/>
      <c r="Q55" s="79"/>
      <c r="R55" s="79"/>
      <c r="S55" s="79"/>
      <c r="T55" s="79"/>
    </row>
    <row r="56" spans="1:20" x14ac:dyDescent="0.2">
      <c r="A56" s="109"/>
      <c r="B56" s="109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119"/>
      <c r="N56" s="119"/>
      <c r="O56" s="119"/>
      <c r="P56" s="119"/>
      <c r="Q56" s="79"/>
      <c r="R56" s="79"/>
      <c r="S56" s="79"/>
      <c r="T56" s="79"/>
    </row>
    <row r="57" spans="1:20" x14ac:dyDescent="0.2">
      <c r="B57" s="109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119"/>
      <c r="N57" s="119"/>
      <c r="O57" s="119"/>
      <c r="P57" s="119"/>
      <c r="Q57" s="79"/>
      <c r="R57" s="79"/>
      <c r="S57" s="79"/>
      <c r="T57" s="79"/>
    </row>
    <row r="58" spans="1:20" x14ac:dyDescent="0.2">
      <c r="B58" s="109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119"/>
      <c r="N58" s="119"/>
      <c r="O58" s="119"/>
      <c r="P58" s="119"/>
      <c r="Q58" s="79"/>
      <c r="R58" s="79"/>
      <c r="S58" s="79"/>
      <c r="T58" s="79"/>
    </row>
    <row r="59" spans="1:20" x14ac:dyDescent="0.2">
      <c r="B59" s="109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119"/>
      <c r="N59" s="119"/>
      <c r="O59" s="119"/>
      <c r="P59" s="119"/>
      <c r="Q59" s="79"/>
      <c r="R59" s="79"/>
      <c r="S59" s="79"/>
      <c r="T59" s="79"/>
    </row>
    <row r="60" spans="1:20" x14ac:dyDescent="0.2">
      <c r="B60" s="109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119"/>
      <c r="N60" s="119"/>
      <c r="O60" s="119"/>
      <c r="P60" s="119"/>
      <c r="Q60" s="79"/>
      <c r="R60" s="79"/>
      <c r="S60" s="79"/>
      <c r="T60" s="79"/>
    </row>
    <row r="61" spans="1:20" x14ac:dyDescent="0.2">
      <c r="B61" s="109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119"/>
      <c r="N61" s="119"/>
      <c r="O61" s="119"/>
      <c r="P61" s="119"/>
      <c r="Q61" s="79"/>
      <c r="R61" s="79"/>
      <c r="S61" s="79"/>
      <c r="T61" s="79"/>
    </row>
    <row r="62" spans="1:20" x14ac:dyDescent="0.2">
      <c r="B62" s="109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119"/>
      <c r="N62" s="119"/>
      <c r="O62" s="119"/>
      <c r="P62" s="119"/>
      <c r="Q62" s="79"/>
      <c r="R62" s="79"/>
      <c r="S62" s="79"/>
      <c r="T62" s="79"/>
    </row>
    <row r="63" spans="1:20" x14ac:dyDescent="0.2">
      <c r="B63" s="109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119"/>
      <c r="N63" s="119"/>
      <c r="O63" s="119"/>
      <c r="P63" s="119"/>
      <c r="Q63" s="79"/>
      <c r="R63" s="79"/>
      <c r="S63" s="79"/>
      <c r="T63" s="79"/>
    </row>
    <row r="64" spans="1:20" x14ac:dyDescent="0.2">
      <c r="B64" s="109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119"/>
      <c r="N64" s="119"/>
      <c r="O64" s="119"/>
      <c r="P64" s="119"/>
      <c r="Q64" s="79"/>
      <c r="R64" s="79"/>
      <c r="S64" s="79"/>
      <c r="T64" s="79"/>
    </row>
    <row r="65" spans="2:20" x14ac:dyDescent="0.2">
      <c r="B65" s="109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119"/>
      <c r="N65" s="119"/>
      <c r="O65" s="119"/>
      <c r="P65" s="119"/>
      <c r="Q65" s="79"/>
      <c r="R65" s="79"/>
      <c r="S65" s="79"/>
      <c r="T65" s="79"/>
    </row>
    <row r="66" spans="2:20" x14ac:dyDescent="0.2">
      <c r="B66" s="109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119"/>
      <c r="N66" s="119"/>
      <c r="O66" s="119"/>
      <c r="P66" s="119"/>
      <c r="Q66" s="79"/>
      <c r="R66" s="79"/>
      <c r="S66" s="79"/>
      <c r="T66" s="79"/>
    </row>
    <row r="67" spans="2:20" x14ac:dyDescent="0.2">
      <c r="B67" s="109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119"/>
      <c r="N67" s="119"/>
      <c r="O67" s="119"/>
      <c r="P67" s="119"/>
      <c r="Q67" s="79"/>
      <c r="R67" s="79"/>
      <c r="S67" s="79"/>
      <c r="T67" s="79"/>
    </row>
    <row r="68" spans="2:20" x14ac:dyDescent="0.2">
      <c r="B68" s="109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119"/>
      <c r="N68" s="119"/>
      <c r="O68" s="119"/>
      <c r="P68" s="119"/>
      <c r="Q68" s="79"/>
      <c r="R68" s="79"/>
      <c r="S68" s="79"/>
      <c r="T68" s="79"/>
    </row>
    <row r="69" spans="2:20" x14ac:dyDescent="0.2">
      <c r="B69" s="109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119"/>
      <c r="N69" s="119"/>
      <c r="O69" s="119"/>
      <c r="P69" s="119"/>
      <c r="Q69" s="79"/>
      <c r="R69" s="79"/>
      <c r="S69" s="79"/>
      <c r="T69" s="79"/>
    </row>
    <row r="70" spans="2:20" x14ac:dyDescent="0.2">
      <c r="B70" s="109"/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119"/>
      <c r="N70" s="119"/>
      <c r="O70" s="119"/>
      <c r="P70" s="119"/>
      <c r="Q70" s="79"/>
      <c r="R70" s="79"/>
      <c r="S70" s="79"/>
      <c r="T70" s="79"/>
    </row>
    <row r="71" spans="2:20" x14ac:dyDescent="0.2">
      <c r="B71" s="109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119"/>
      <c r="N71" s="119"/>
      <c r="O71" s="119"/>
      <c r="P71" s="119"/>
      <c r="Q71" s="79"/>
      <c r="R71" s="79"/>
      <c r="S71" s="79"/>
      <c r="T71" s="79"/>
    </row>
    <row r="72" spans="2:20" x14ac:dyDescent="0.2">
      <c r="B72" s="109"/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119"/>
      <c r="N72" s="119"/>
      <c r="O72" s="119"/>
      <c r="P72" s="119"/>
      <c r="Q72" s="79"/>
      <c r="R72" s="79"/>
      <c r="S72" s="79"/>
      <c r="T72" s="79"/>
    </row>
    <row r="73" spans="2:20" x14ac:dyDescent="0.2">
      <c r="B73" s="109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119"/>
      <c r="N73" s="119"/>
      <c r="O73" s="119"/>
      <c r="P73" s="119"/>
      <c r="Q73" s="79"/>
      <c r="R73" s="79"/>
      <c r="S73" s="79"/>
      <c r="T73" s="79"/>
    </row>
    <row r="74" spans="2:20" x14ac:dyDescent="0.2">
      <c r="B74" s="109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119"/>
      <c r="N74" s="119"/>
      <c r="O74" s="119"/>
      <c r="P74" s="119"/>
      <c r="Q74" s="79"/>
      <c r="R74" s="79"/>
      <c r="S74" s="79"/>
      <c r="T74" s="79"/>
    </row>
    <row r="75" spans="2:20" x14ac:dyDescent="0.2">
      <c r="B75" s="109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119"/>
      <c r="N75" s="119"/>
      <c r="O75" s="119"/>
      <c r="P75" s="119"/>
      <c r="Q75" s="79"/>
      <c r="R75" s="79"/>
      <c r="S75" s="79"/>
      <c r="T75" s="79"/>
    </row>
    <row r="76" spans="2:20" x14ac:dyDescent="0.2">
      <c r="B76" s="109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119"/>
      <c r="N76" s="119"/>
      <c r="O76" s="119"/>
      <c r="P76" s="119"/>
      <c r="Q76" s="79"/>
      <c r="R76" s="79"/>
      <c r="S76" s="79"/>
      <c r="T76" s="79"/>
    </row>
    <row r="77" spans="2:20" x14ac:dyDescent="0.2">
      <c r="B77" s="109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119"/>
      <c r="N77" s="119"/>
      <c r="O77" s="119"/>
      <c r="P77" s="119"/>
      <c r="Q77" s="79"/>
      <c r="R77" s="79"/>
      <c r="S77" s="79"/>
      <c r="T77" s="79"/>
    </row>
    <row r="78" spans="2:20" x14ac:dyDescent="0.2">
      <c r="B78" s="109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119"/>
      <c r="N78" s="119"/>
      <c r="O78" s="119"/>
      <c r="P78" s="119"/>
      <c r="Q78" s="79"/>
      <c r="R78" s="79"/>
      <c r="S78" s="79"/>
      <c r="T78" s="79"/>
    </row>
    <row r="79" spans="2:20" x14ac:dyDescent="0.2">
      <c r="B79" s="109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119"/>
      <c r="N79" s="119"/>
      <c r="O79" s="119"/>
      <c r="P79" s="119"/>
      <c r="Q79" s="79"/>
      <c r="R79" s="79"/>
      <c r="S79" s="79"/>
      <c r="T79" s="79"/>
    </row>
    <row r="80" spans="2:20" x14ac:dyDescent="0.2">
      <c r="B80" s="109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119"/>
      <c r="N80" s="119"/>
      <c r="O80" s="119"/>
      <c r="P80" s="119"/>
      <c r="Q80" s="79"/>
      <c r="R80" s="79"/>
      <c r="S80" s="79"/>
      <c r="T80" s="79"/>
    </row>
    <row r="81" spans="2:20" x14ac:dyDescent="0.2">
      <c r="B81" s="109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119"/>
      <c r="N81" s="119"/>
      <c r="O81" s="119"/>
      <c r="P81" s="119"/>
      <c r="Q81" s="79"/>
      <c r="R81" s="79"/>
      <c r="S81" s="79"/>
      <c r="T81" s="79"/>
    </row>
    <row r="82" spans="2:20" x14ac:dyDescent="0.2">
      <c r="B82" s="109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119"/>
      <c r="N82" s="119"/>
      <c r="O82" s="119"/>
      <c r="P82" s="119"/>
      <c r="Q82" s="79"/>
      <c r="R82" s="79"/>
      <c r="S82" s="79"/>
      <c r="T82" s="79"/>
    </row>
    <row r="83" spans="2:20" x14ac:dyDescent="0.2">
      <c r="B83" s="109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119"/>
      <c r="N83" s="119"/>
      <c r="O83" s="119"/>
      <c r="P83" s="119"/>
      <c r="Q83" s="79"/>
      <c r="R83" s="79"/>
      <c r="S83" s="79"/>
      <c r="T83" s="79"/>
    </row>
    <row r="84" spans="2:20" x14ac:dyDescent="0.2">
      <c r="B84" s="109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119"/>
      <c r="N84" s="119"/>
      <c r="O84" s="119"/>
      <c r="P84" s="119"/>
      <c r="Q84" s="79"/>
      <c r="R84" s="79"/>
      <c r="S84" s="79"/>
      <c r="T84" s="79"/>
    </row>
    <row r="85" spans="2:20" x14ac:dyDescent="0.2">
      <c r="B85" s="109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119"/>
      <c r="N85" s="119"/>
      <c r="O85" s="119"/>
      <c r="P85" s="119"/>
      <c r="Q85" s="79"/>
      <c r="R85" s="79"/>
      <c r="S85" s="79"/>
      <c r="T85" s="79"/>
    </row>
    <row r="86" spans="2:20" x14ac:dyDescent="0.2">
      <c r="B86" s="109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19"/>
      <c r="N86" s="119"/>
      <c r="O86" s="119"/>
      <c r="P86" s="119"/>
      <c r="Q86" s="79"/>
      <c r="R86" s="79"/>
      <c r="S86" s="79"/>
      <c r="T86" s="79"/>
    </row>
    <row r="87" spans="2:20" x14ac:dyDescent="0.2">
      <c r="B87" s="109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119"/>
      <c r="N87" s="119"/>
      <c r="O87" s="119"/>
      <c r="P87" s="119"/>
      <c r="Q87" s="79"/>
      <c r="R87" s="79"/>
      <c r="S87" s="79"/>
      <c r="T87" s="79"/>
    </row>
    <row r="88" spans="2:20" x14ac:dyDescent="0.2">
      <c r="B88" s="109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119"/>
      <c r="N88" s="119"/>
      <c r="O88" s="119"/>
      <c r="P88" s="119"/>
      <c r="Q88" s="79"/>
      <c r="R88" s="79"/>
      <c r="S88" s="79"/>
      <c r="T88" s="79"/>
    </row>
    <row r="89" spans="2:20" x14ac:dyDescent="0.2">
      <c r="B89" s="109"/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19"/>
      <c r="N89" s="119"/>
      <c r="O89" s="119"/>
      <c r="P89" s="119"/>
      <c r="Q89" s="79"/>
      <c r="R89" s="79"/>
      <c r="S89" s="79"/>
      <c r="T89" s="79"/>
    </row>
    <row r="90" spans="2:20" x14ac:dyDescent="0.2">
      <c r="B90" s="109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119"/>
      <c r="N90" s="119"/>
      <c r="O90" s="119"/>
      <c r="P90" s="119"/>
      <c r="Q90" s="79"/>
      <c r="R90" s="79"/>
      <c r="S90" s="79"/>
      <c r="T90" s="79"/>
    </row>
    <row r="91" spans="2:20" x14ac:dyDescent="0.2">
      <c r="B91" s="109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119"/>
      <c r="N91" s="119"/>
      <c r="O91" s="119"/>
      <c r="P91" s="119"/>
      <c r="Q91" s="79"/>
      <c r="R91" s="79"/>
      <c r="S91" s="79"/>
      <c r="T91" s="79"/>
    </row>
    <row r="92" spans="2:20" x14ac:dyDescent="0.2">
      <c r="B92" s="109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119"/>
      <c r="N92" s="119"/>
      <c r="O92" s="119"/>
      <c r="P92" s="119"/>
      <c r="Q92" s="79"/>
      <c r="R92" s="79"/>
      <c r="S92" s="79"/>
      <c r="T92" s="79"/>
    </row>
    <row r="93" spans="2:20" x14ac:dyDescent="0.2">
      <c r="B93" s="109"/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119"/>
      <c r="N93" s="119"/>
      <c r="O93" s="119"/>
      <c r="P93" s="119"/>
      <c r="Q93" s="79"/>
      <c r="R93" s="79"/>
      <c r="S93" s="79"/>
      <c r="T93" s="79"/>
    </row>
    <row r="94" spans="2:20" x14ac:dyDescent="0.2">
      <c r="B94" s="109"/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119"/>
      <c r="N94" s="119"/>
      <c r="O94" s="119"/>
      <c r="P94" s="119"/>
      <c r="Q94" s="79"/>
      <c r="R94" s="79"/>
      <c r="S94" s="79"/>
      <c r="T94" s="79"/>
    </row>
    <row r="95" spans="2:20" x14ac:dyDescent="0.2">
      <c r="B95" s="109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119"/>
      <c r="N95" s="119"/>
      <c r="O95" s="119"/>
      <c r="P95" s="119"/>
      <c r="Q95" s="79"/>
      <c r="R95" s="79"/>
      <c r="S95" s="79"/>
      <c r="T95" s="79"/>
    </row>
    <row r="96" spans="2:20" x14ac:dyDescent="0.2">
      <c r="B96" s="109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119"/>
      <c r="N96" s="119"/>
      <c r="O96" s="119"/>
      <c r="P96" s="119"/>
      <c r="Q96" s="79"/>
      <c r="R96" s="79"/>
      <c r="S96" s="79"/>
      <c r="T96" s="79"/>
    </row>
    <row r="97" spans="2:20" x14ac:dyDescent="0.2">
      <c r="B97" s="109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119"/>
      <c r="N97" s="119"/>
      <c r="O97" s="119"/>
      <c r="P97" s="119"/>
      <c r="Q97" s="79"/>
      <c r="R97" s="79"/>
      <c r="S97" s="79"/>
      <c r="T97" s="79"/>
    </row>
    <row r="98" spans="2:20" x14ac:dyDescent="0.2">
      <c r="B98" s="109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119"/>
      <c r="N98" s="119"/>
      <c r="O98" s="119"/>
      <c r="P98" s="119"/>
      <c r="Q98" s="79"/>
      <c r="R98" s="79"/>
      <c r="S98" s="79"/>
      <c r="T98" s="79"/>
    </row>
    <row r="99" spans="2:20" x14ac:dyDescent="0.2">
      <c r="B99" s="109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119"/>
      <c r="N99" s="119"/>
      <c r="O99" s="119"/>
      <c r="P99" s="119"/>
      <c r="Q99" s="79"/>
      <c r="R99" s="79"/>
      <c r="S99" s="79"/>
      <c r="T99" s="79"/>
    </row>
    <row r="100" spans="2:20" x14ac:dyDescent="0.2">
      <c r="B100" s="109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119"/>
      <c r="N100" s="119"/>
      <c r="O100" s="119"/>
      <c r="P100" s="119"/>
      <c r="Q100" s="79"/>
      <c r="R100" s="79"/>
      <c r="S100" s="79"/>
      <c r="T100" s="79"/>
    </row>
    <row r="101" spans="2:20" x14ac:dyDescent="0.2">
      <c r="B101" s="109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119"/>
      <c r="N101" s="119"/>
      <c r="O101" s="119"/>
      <c r="P101" s="119"/>
      <c r="Q101" s="79"/>
      <c r="R101" s="79"/>
      <c r="S101" s="79"/>
      <c r="T101" s="79"/>
    </row>
    <row r="102" spans="2:20" x14ac:dyDescent="0.2">
      <c r="B102" s="109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119"/>
      <c r="N102" s="119"/>
      <c r="O102" s="119"/>
      <c r="P102" s="119"/>
      <c r="Q102" s="79"/>
      <c r="R102" s="79"/>
      <c r="S102" s="79"/>
      <c r="T102" s="79"/>
    </row>
    <row r="103" spans="2:20" x14ac:dyDescent="0.2">
      <c r="B103" s="109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119"/>
      <c r="N103" s="119"/>
      <c r="O103" s="119"/>
      <c r="P103" s="119"/>
      <c r="Q103" s="79"/>
      <c r="R103" s="79"/>
      <c r="S103" s="79"/>
      <c r="T103" s="79"/>
    </row>
    <row r="104" spans="2:20" x14ac:dyDescent="0.2">
      <c r="B104" s="109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119"/>
      <c r="N104" s="119"/>
      <c r="O104" s="119"/>
      <c r="P104" s="119"/>
      <c r="Q104" s="79"/>
      <c r="R104" s="79"/>
      <c r="S104" s="79"/>
      <c r="T104" s="79"/>
    </row>
    <row r="105" spans="2:20" x14ac:dyDescent="0.2">
      <c r="B105" s="109"/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119"/>
      <c r="N105" s="119"/>
      <c r="O105" s="119"/>
      <c r="P105" s="119"/>
      <c r="Q105" s="79"/>
      <c r="R105" s="79"/>
      <c r="S105" s="79"/>
      <c r="T105" s="79"/>
    </row>
    <row r="106" spans="2:20" x14ac:dyDescent="0.2">
      <c r="B106" s="109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119"/>
      <c r="N106" s="119"/>
      <c r="O106" s="119"/>
      <c r="P106" s="119"/>
      <c r="Q106" s="79"/>
      <c r="R106" s="79"/>
      <c r="S106" s="79"/>
      <c r="T106" s="79"/>
    </row>
    <row r="107" spans="2:20" x14ac:dyDescent="0.2">
      <c r="B107" s="109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119"/>
      <c r="N107" s="119"/>
      <c r="O107" s="119"/>
      <c r="P107" s="119"/>
      <c r="Q107" s="79"/>
      <c r="R107" s="79"/>
      <c r="S107" s="79"/>
      <c r="T107" s="79"/>
    </row>
    <row r="108" spans="2:20" x14ac:dyDescent="0.2">
      <c r="B108" s="109"/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119"/>
      <c r="N108" s="119"/>
      <c r="O108" s="119"/>
      <c r="P108" s="119"/>
      <c r="Q108" s="79"/>
      <c r="R108" s="79"/>
      <c r="S108" s="79"/>
      <c r="T108" s="79"/>
    </row>
    <row r="109" spans="2:20" x14ac:dyDescent="0.2">
      <c r="B109" s="109"/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119"/>
      <c r="N109" s="119"/>
      <c r="O109" s="119"/>
      <c r="P109" s="119"/>
      <c r="Q109" s="79"/>
      <c r="R109" s="79"/>
      <c r="S109" s="79"/>
      <c r="T109" s="79"/>
    </row>
    <row r="110" spans="2:20" x14ac:dyDescent="0.2">
      <c r="B110" s="109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119"/>
      <c r="N110" s="119"/>
      <c r="O110" s="119"/>
      <c r="P110" s="119"/>
      <c r="Q110" s="79"/>
      <c r="R110" s="79"/>
      <c r="S110" s="79"/>
      <c r="T110" s="79"/>
    </row>
    <row r="111" spans="2:20" x14ac:dyDescent="0.2">
      <c r="B111" s="109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119"/>
      <c r="N111" s="119"/>
      <c r="O111" s="119"/>
      <c r="P111" s="119"/>
      <c r="Q111" s="79"/>
      <c r="R111" s="79"/>
      <c r="S111" s="79"/>
      <c r="T111" s="79"/>
    </row>
    <row r="112" spans="2:20" x14ac:dyDescent="0.2">
      <c r="B112" s="109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119"/>
      <c r="N112" s="119"/>
      <c r="O112" s="119"/>
      <c r="P112" s="119"/>
      <c r="Q112" s="79"/>
      <c r="R112" s="79"/>
      <c r="S112" s="79"/>
      <c r="T112" s="79"/>
    </row>
    <row r="113" spans="2:20" x14ac:dyDescent="0.2">
      <c r="B113" s="109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119"/>
      <c r="N113" s="119"/>
      <c r="O113" s="119"/>
      <c r="P113" s="119"/>
      <c r="Q113" s="79"/>
      <c r="R113" s="79"/>
      <c r="S113" s="79"/>
      <c r="T113" s="79"/>
    </row>
    <row r="114" spans="2:20" x14ac:dyDescent="0.2">
      <c r="B114" s="109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119"/>
      <c r="N114" s="119"/>
      <c r="O114" s="119"/>
      <c r="P114" s="119"/>
      <c r="Q114" s="79"/>
      <c r="R114" s="79"/>
      <c r="S114" s="79"/>
      <c r="T114" s="79"/>
    </row>
    <row r="115" spans="2:20" x14ac:dyDescent="0.2">
      <c r="B115" s="109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119"/>
      <c r="N115" s="119"/>
      <c r="O115" s="119"/>
      <c r="P115" s="119"/>
      <c r="Q115" s="79"/>
      <c r="R115" s="79"/>
      <c r="S115" s="79"/>
      <c r="T115" s="79"/>
    </row>
    <row r="116" spans="2:20" x14ac:dyDescent="0.2">
      <c r="B116" s="109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119"/>
      <c r="N116" s="119"/>
      <c r="O116" s="119"/>
      <c r="P116" s="119"/>
      <c r="Q116" s="79"/>
      <c r="R116" s="79"/>
      <c r="S116" s="79"/>
      <c r="T116" s="79"/>
    </row>
    <row r="117" spans="2:20" x14ac:dyDescent="0.2">
      <c r="B117" s="109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119"/>
      <c r="N117" s="119"/>
      <c r="O117" s="119"/>
      <c r="P117" s="119"/>
      <c r="Q117" s="79"/>
      <c r="R117" s="79"/>
      <c r="S117" s="79"/>
      <c r="T117" s="79"/>
    </row>
    <row r="118" spans="2:20" x14ac:dyDescent="0.2">
      <c r="B118" s="109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119"/>
      <c r="N118" s="119"/>
      <c r="O118" s="119"/>
      <c r="P118" s="119"/>
      <c r="Q118" s="79"/>
      <c r="R118" s="79"/>
      <c r="S118" s="79"/>
      <c r="T118" s="79"/>
    </row>
    <row r="119" spans="2:20" x14ac:dyDescent="0.2">
      <c r="B119" s="109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119"/>
      <c r="N119" s="119"/>
      <c r="O119" s="119"/>
      <c r="P119" s="119"/>
      <c r="Q119" s="79"/>
      <c r="R119" s="79"/>
      <c r="S119" s="79"/>
      <c r="T119" s="79"/>
    </row>
    <row r="120" spans="2:20" x14ac:dyDescent="0.2">
      <c r="B120" s="109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119"/>
      <c r="N120" s="119"/>
      <c r="O120" s="119"/>
      <c r="P120" s="119"/>
      <c r="Q120" s="79"/>
      <c r="R120" s="79"/>
      <c r="S120" s="79"/>
      <c r="T120" s="79"/>
    </row>
    <row r="121" spans="2:20" x14ac:dyDescent="0.2">
      <c r="B121" s="109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119"/>
      <c r="N121" s="119"/>
      <c r="O121" s="119"/>
      <c r="P121" s="119"/>
      <c r="Q121" s="79"/>
      <c r="R121" s="79"/>
      <c r="S121" s="79"/>
      <c r="T121" s="79"/>
    </row>
    <row r="122" spans="2:20" x14ac:dyDescent="0.2">
      <c r="B122" s="109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119"/>
      <c r="N122" s="119"/>
      <c r="O122" s="119"/>
      <c r="P122" s="119"/>
      <c r="Q122" s="79"/>
      <c r="R122" s="79"/>
      <c r="S122" s="79"/>
      <c r="T122" s="79"/>
    </row>
    <row r="123" spans="2:20" x14ac:dyDescent="0.2">
      <c r="B123" s="109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119"/>
      <c r="N123" s="119"/>
      <c r="O123" s="119"/>
      <c r="P123" s="119"/>
      <c r="Q123" s="79"/>
      <c r="R123" s="79"/>
      <c r="S123" s="79"/>
      <c r="T123" s="79"/>
    </row>
    <row r="124" spans="2:20" x14ac:dyDescent="0.2">
      <c r="B124" s="109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119"/>
      <c r="N124" s="119"/>
      <c r="O124" s="119"/>
      <c r="P124" s="119"/>
      <c r="Q124" s="79"/>
      <c r="R124" s="79"/>
      <c r="S124" s="79"/>
      <c r="T124" s="79"/>
    </row>
    <row r="125" spans="2:20" x14ac:dyDescent="0.2">
      <c r="B125" s="109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119"/>
      <c r="N125" s="119"/>
      <c r="O125" s="119"/>
      <c r="P125" s="119"/>
      <c r="Q125" s="79"/>
      <c r="R125" s="79"/>
      <c r="S125" s="79"/>
      <c r="T125" s="79"/>
    </row>
    <row r="126" spans="2:20" x14ac:dyDescent="0.2">
      <c r="B126" s="109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119"/>
      <c r="N126" s="119"/>
      <c r="O126" s="119"/>
      <c r="P126" s="119"/>
      <c r="Q126" s="79"/>
      <c r="R126" s="79"/>
      <c r="S126" s="79"/>
      <c r="T126" s="79"/>
    </row>
    <row r="127" spans="2:20" x14ac:dyDescent="0.2">
      <c r="B127" s="109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119"/>
      <c r="N127" s="119"/>
      <c r="O127" s="119"/>
      <c r="P127" s="119"/>
      <c r="Q127" s="79"/>
      <c r="R127" s="79"/>
      <c r="S127" s="79"/>
      <c r="T127" s="79"/>
    </row>
    <row r="128" spans="2:20" x14ac:dyDescent="0.2">
      <c r="B128" s="109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119"/>
      <c r="N128" s="119"/>
      <c r="O128" s="119"/>
      <c r="P128" s="119"/>
      <c r="Q128" s="79"/>
      <c r="R128" s="79"/>
      <c r="S128" s="79"/>
      <c r="T128" s="79"/>
    </row>
    <row r="129" spans="2:20" x14ac:dyDescent="0.2">
      <c r="B129" s="109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119"/>
      <c r="N129" s="119"/>
      <c r="O129" s="119"/>
      <c r="P129" s="119"/>
      <c r="Q129" s="79"/>
      <c r="R129" s="79"/>
      <c r="S129" s="79"/>
      <c r="T129" s="79"/>
    </row>
    <row r="130" spans="2:20" x14ac:dyDescent="0.2">
      <c r="B130" s="109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119"/>
      <c r="N130" s="119"/>
      <c r="O130" s="119"/>
      <c r="P130" s="119"/>
      <c r="Q130" s="79"/>
      <c r="R130" s="79"/>
      <c r="S130" s="79"/>
      <c r="T130" s="79"/>
    </row>
    <row r="131" spans="2:20" x14ac:dyDescent="0.2">
      <c r="B131" s="109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119"/>
      <c r="N131" s="119"/>
      <c r="O131" s="119"/>
      <c r="P131" s="119"/>
      <c r="Q131" s="79"/>
      <c r="R131" s="79"/>
      <c r="S131" s="79"/>
      <c r="T131" s="79"/>
    </row>
    <row r="132" spans="2:20" x14ac:dyDescent="0.2">
      <c r="B132" s="109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119"/>
      <c r="N132" s="119"/>
      <c r="O132" s="119"/>
      <c r="P132" s="119"/>
      <c r="Q132" s="79"/>
      <c r="R132" s="79"/>
      <c r="S132" s="79"/>
      <c r="T132" s="79"/>
    </row>
    <row r="133" spans="2:20" x14ac:dyDescent="0.2">
      <c r="B133" s="109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119"/>
      <c r="N133" s="119"/>
      <c r="O133" s="119"/>
      <c r="P133" s="119"/>
      <c r="Q133" s="79"/>
      <c r="R133" s="79"/>
      <c r="S133" s="79"/>
      <c r="T133" s="79"/>
    </row>
    <row r="134" spans="2:20" x14ac:dyDescent="0.2">
      <c r="B134" s="109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119"/>
      <c r="N134" s="119"/>
      <c r="O134" s="119"/>
      <c r="P134" s="119"/>
      <c r="Q134" s="79"/>
      <c r="R134" s="79"/>
      <c r="S134" s="79"/>
      <c r="T134" s="79"/>
    </row>
    <row r="135" spans="2:20" x14ac:dyDescent="0.2">
      <c r="B135" s="109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119"/>
      <c r="N135" s="119"/>
      <c r="O135" s="119"/>
      <c r="P135" s="119"/>
      <c r="Q135" s="79"/>
      <c r="R135" s="79"/>
      <c r="S135" s="79"/>
      <c r="T135" s="79"/>
    </row>
    <row r="136" spans="2:20" x14ac:dyDescent="0.2">
      <c r="B136" s="109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119"/>
      <c r="N136" s="119"/>
      <c r="O136" s="119"/>
      <c r="P136" s="119"/>
      <c r="Q136" s="79"/>
      <c r="R136" s="79"/>
      <c r="S136" s="79"/>
      <c r="T136" s="79"/>
    </row>
    <row r="137" spans="2:20" x14ac:dyDescent="0.2">
      <c r="B137" s="109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119"/>
      <c r="N137" s="119"/>
      <c r="O137" s="119"/>
      <c r="P137" s="119"/>
      <c r="Q137" s="79"/>
      <c r="R137" s="79"/>
      <c r="S137" s="79"/>
      <c r="T137" s="79"/>
    </row>
    <row r="138" spans="2:20" x14ac:dyDescent="0.2">
      <c r="B138" s="109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119"/>
      <c r="N138" s="119"/>
      <c r="O138" s="119"/>
      <c r="P138" s="119"/>
      <c r="Q138" s="79"/>
      <c r="R138" s="79"/>
      <c r="S138" s="79"/>
      <c r="T138" s="79"/>
    </row>
    <row r="139" spans="2:20" x14ac:dyDescent="0.2">
      <c r="B139" s="109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119"/>
      <c r="N139" s="119"/>
      <c r="O139" s="119"/>
      <c r="P139" s="119"/>
      <c r="Q139" s="79"/>
      <c r="R139" s="79"/>
      <c r="S139" s="79"/>
      <c r="T139" s="79"/>
    </row>
    <row r="140" spans="2:20" x14ac:dyDescent="0.2">
      <c r="B140" s="109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119"/>
      <c r="N140" s="119"/>
      <c r="O140" s="119"/>
      <c r="P140" s="119"/>
      <c r="Q140" s="79"/>
      <c r="R140" s="79"/>
      <c r="S140" s="79"/>
      <c r="T140" s="79"/>
    </row>
    <row r="141" spans="2:20" x14ac:dyDescent="0.2">
      <c r="B141" s="109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119"/>
      <c r="N141" s="119"/>
      <c r="O141" s="119"/>
      <c r="P141" s="119"/>
      <c r="Q141" s="79"/>
      <c r="R141" s="79"/>
      <c r="S141" s="79"/>
      <c r="T141" s="79"/>
    </row>
    <row r="142" spans="2:20" x14ac:dyDescent="0.2">
      <c r="B142" s="109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119"/>
      <c r="N142" s="119"/>
      <c r="O142" s="119"/>
      <c r="P142" s="119"/>
      <c r="Q142" s="79"/>
      <c r="R142" s="79"/>
      <c r="S142" s="79"/>
      <c r="T142" s="79"/>
    </row>
    <row r="143" spans="2:20" x14ac:dyDescent="0.2">
      <c r="B143" s="109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119"/>
      <c r="N143" s="119"/>
      <c r="O143" s="119"/>
      <c r="P143" s="119"/>
      <c r="Q143" s="79"/>
      <c r="R143" s="79"/>
      <c r="S143" s="79"/>
      <c r="T143" s="79"/>
    </row>
    <row r="144" spans="2:20" x14ac:dyDescent="0.2">
      <c r="B144" s="109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119"/>
      <c r="N144" s="119"/>
      <c r="O144" s="119"/>
      <c r="P144" s="119"/>
      <c r="Q144" s="79"/>
      <c r="R144" s="79"/>
      <c r="S144" s="79"/>
      <c r="T144" s="79"/>
    </row>
    <row r="145" spans="2:20" x14ac:dyDescent="0.2">
      <c r="B145" s="109"/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119"/>
      <c r="N145" s="119"/>
      <c r="O145" s="119"/>
      <c r="P145" s="119"/>
      <c r="Q145" s="79"/>
      <c r="R145" s="79"/>
      <c r="S145" s="79"/>
      <c r="T145" s="79"/>
    </row>
    <row r="146" spans="2:20" x14ac:dyDescent="0.2">
      <c r="B146" s="109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119"/>
      <c r="N146" s="119"/>
      <c r="O146" s="119"/>
      <c r="P146" s="119"/>
      <c r="Q146" s="79"/>
      <c r="R146" s="79"/>
      <c r="S146" s="79"/>
      <c r="T146" s="79"/>
    </row>
    <row r="147" spans="2:20" x14ac:dyDescent="0.2">
      <c r="B147" s="109"/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119"/>
      <c r="N147" s="119"/>
      <c r="O147" s="119"/>
      <c r="P147" s="119"/>
      <c r="Q147" s="79"/>
      <c r="R147" s="79"/>
      <c r="S147" s="79"/>
      <c r="T147" s="79"/>
    </row>
    <row r="148" spans="2:20" x14ac:dyDescent="0.2">
      <c r="B148" s="109"/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119"/>
      <c r="N148" s="119"/>
      <c r="O148" s="119"/>
      <c r="P148" s="119"/>
      <c r="Q148" s="79"/>
      <c r="R148" s="79"/>
      <c r="S148" s="79"/>
      <c r="T148" s="79"/>
    </row>
    <row r="149" spans="2:20" x14ac:dyDescent="0.2">
      <c r="B149" s="109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119"/>
      <c r="N149" s="119"/>
      <c r="O149" s="119"/>
      <c r="P149" s="119"/>
      <c r="Q149" s="79"/>
      <c r="R149" s="79"/>
      <c r="S149" s="79"/>
      <c r="T149" s="79"/>
    </row>
    <row r="150" spans="2:20" x14ac:dyDescent="0.2">
      <c r="B150" s="109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119"/>
      <c r="N150" s="119"/>
      <c r="O150" s="119"/>
      <c r="P150" s="119"/>
      <c r="Q150" s="79"/>
      <c r="R150" s="79"/>
      <c r="S150" s="79"/>
      <c r="T150" s="79"/>
    </row>
    <row r="151" spans="2:20" x14ac:dyDescent="0.2">
      <c r="B151" s="109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119"/>
      <c r="N151" s="119"/>
      <c r="O151" s="119"/>
      <c r="P151" s="119"/>
      <c r="Q151" s="79"/>
      <c r="R151" s="79"/>
      <c r="S151" s="79"/>
      <c r="T151" s="79"/>
    </row>
    <row r="152" spans="2:20" x14ac:dyDescent="0.2">
      <c r="B152" s="109"/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119"/>
      <c r="N152" s="119"/>
      <c r="O152" s="119"/>
      <c r="P152" s="119"/>
      <c r="Q152" s="79"/>
      <c r="R152" s="79"/>
      <c r="S152" s="79"/>
      <c r="T152" s="79"/>
    </row>
    <row r="153" spans="2:20" x14ac:dyDescent="0.2">
      <c r="B153" s="109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119"/>
      <c r="N153" s="119"/>
      <c r="O153" s="119"/>
      <c r="P153" s="119"/>
      <c r="Q153" s="79"/>
      <c r="R153" s="79"/>
      <c r="S153" s="79"/>
      <c r="T153" s="79"/>
    </row>
    <row r="154" spans="2:20" x14ac:dyDescent="0.2">
      <c r="B154" s="109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119"/>
      <c r="N154" s="119"/>
      <c r="O154" s="119"/>
      <c r="P154" s="119"/>
      <c r="Q154" s="79"/>
      <c r="R154" s="79"/>
      <c r="S154" s="79"/>
      <c r="T154" s="79"/>
    </row>
    <row r="155" spans="2:20" x14ac:dyDescent="0.2">
      <c r="B155" s="109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119"/>
      <c r="N155" s="119"/>
      <c r="O155" s="119"/>
      <c r="P155" s="119"/>
      <c r="Q155" s="79"/>
      <c r="R155" s="79"/>
      <c r="S155" s="79"/>
      <c r="T155" s="79"/>
    </row>
    <row r="156" spans="2:20" x14ac:dyDescent="0.2">
      <c r="B156" s="109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119"/>
      <c r="N156" s="119"/>
      <c r="O156" s="119"/>
      <c r="P156" s="119"/>
      <c r="Q156" s="79"/>
      <c r="R156" s="79"/>
      <c r="S156" s="79"/>
      <c r="T156" s="79"/>
    </row>
    <row r="157" spans="2:20" x14ac:dyDescent="0.2">
      <c r="B157" s="109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119"/>
      <c r="N157" s="119"/>
      <c r="O157" s="119"/>
      <c r="P157" s="119"/>
      <c r="Q157" s="79"/>
      <c r="R157" s="79"/>
      <c r="S157" s="79"/>
      <c r="T157" s="79"/>
    </row>
    <row r="158" spans="2:20" x14ac:dyDescent="0.2">
      <c r="B158" s="109"/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119"/>
      <c r="N158" s="119"/>
      <c r="O158" s="119"/>
      <c r="P158" s="119"/>
      <c r="Q158" s="79"/>
      <c r="R158" s="79"/>
      <c r="S158" s="79"/>
      <c r="T158" s="79"/>
    </row>
    <row r="159" spans="2:20" x14ac:dyDescent="0.2">
      <c r="B159" s="109"/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119"/>
      <c r="N159" s="119"/>
      <c r="O159" s="119"/>
      <c r="P159" s="119"/>
      <c r="Q159" s="79"/>
      <c r="R159" s="79"/>
      <c r="S159" s="79"/>
      <c r="T159" s="79"/>
    </row>
    <row r="160" spans="2:20" x14ac:dyDescent="0.2">
      <c r="B160" s="109"/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119"/>
      <c r="N160" s="119"/>
      <c r="O160" s="119"/>
      <c r="P160" s="119"/>
      <c r="Q160" s="79"/>
      <c r="R160" s="79"/>
      <c r="S160" s="79"/>
      <c r="T160" s="79"/>
    </row>
    <row r="161" spans="2:20" x14ac:dyDescent="0.2">
      <c r="B161" s="109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119"/>
      <c r="N161" s="119"/>
      <c r="O161" s="119"/>
      <c r="P161" s="119"/>
      <c r="Q161" s="79"/>
      <c r="R161" s="79"/>
      <c r="S161" s="79"/>
      <c r="T161" s="79"/>
    </row>
    <row r="162" spans="2:20" x14ac:dyDescent="0.2">
      <c r="B162" s="109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119"/>
      <c r="N162" s="119"/>
      <c r="O162" s="119"/>
      <c r="P162" s="119"/>
      <c r="Q162" s="79"/>
      <c r="R162" s="79"/>
      <c r="S162" s="79"/>
      <c r="T162" s="79"/>
    </row>
    <row r="163" spans="2:20" x14ac:dyDescent="0.2">
      <c r="B163" s="109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119"/>
      <c r="N163" s="119"/>
      <c r="O163" s="119"/>
      <c r="P163" s="119"/>
      <c r="Q163" s="79"/>
      <c r="R163" s="79"/>
      <c r="S163" s="79"/>
      <c r="T163" s="79"/>
    </row>
    <row r="164" spans="2:20" x14ac:dyDescent="0.2">
      <c r="B164" s="109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119"/>
      <c r="N164" s="119"/>
      <c r="O164" s="119"/>
      <c r="P164" s="119"/>
      <c r="Q164" s="79"/>
      <c r="R164" s="79"/>
      <c r="S164" s="79"/>
      <c r="T164" s="79"/>
    </row>
    <row r="165" spans="2:20" x14ac:dyDescent="0.2">
      <c r="B165" s="109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119"/>
      <c r="N165" s="119"/>
      <c r="O165" s="119"/>
      <c r="P165" s="119"/>
      <c r="Q165" s="79"/>
      <c r="R165" s="79"/>
      <c r="S165" s="79"/>
      <c r="T165" s="79"/>
    </row>
    <row r="166" spans="2:20" x14ac:dyDescent="0.2">
      <c r="B166" s="109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119"/>
      <c r="N166" s="119"/>
      <c r="O166" s="119"/>
      <c r="P166" s="119"/>
      <c r="Q166" s="79"/>
      <c r="R166" s="79"/>
      <c r="S166" s="79"/>
      <c r="T166" s="79"/>
    </row>
    <row r="167" spans="2:20" x14ac:dyDescent="0.2">
      <c r="B167" s="109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119"/>
      <c r="N167" s="119"/>
      <c r="O167" s="119"/>
      <c r="P167" s="119"/>
      <c r="Q167" s="79"/>
      <c r="R167" s="79"/>
      <c r="S167" s="79"/>
      <c r="T167" s="79"/>
    </row>
    <row r="168" spans="2:20" x14ac:dyDescent="0.2">
      <c r="B168" s="109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119"/>
      <c r="N168" s="119"/>
      <c r="O168" s="119"/>
      <c r="P168" s="119"/>
      <c r="Q168" s="79"/>
      <c r="R168" s="79"/>
      <c r="S168" s="79"/>
      <c r="T168" s="79"/>
    </row>
    <row r="169" spans="2:20" x14ac:dyDescent="0.2">
      <c r="B169" s="109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119"/>
      <c r="N169" s="119"/>
      <c r="O169" s="119"/>
      <c r="P169" s="119"/>
      <c r="Q169" s="79"/>
      <c r="R169" s="79"/>
      <c r="S169" s="79"/>
      <c r="T169" s="79"/>
    </row>
    <row r="170" spans="2:20" x14ac:dyDescent="0.2">
      <c r="B170" s="109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119"/>
      <c r="N170" s="119"/>
      <c r="O170" s="119"/>
      <c r="P170" s="119"/>
      <c r="Q170" s="79"/>
      <c r="R170" s="79"/>
      <c r="S170" s="79"/>
      <c r="T170" s="79"/>
    </row>
    <row r="171" spans="2:20" x14ac:dyDescent="0.2">
      <c r="B171" s="109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119"/>
      <c r="N171" s="119"/>
      <c r="O171" s="119"/>
      <c r="P171" s="119"/>
      <c r="Q171" s="79"/>
      <c r="R171" s="79"/>
      <c r="S171" s="79"/>
      <c r="T171" s="79"/>
    </row>
    <row r="172" spans="2:20" x14ac:dyDescent="0.2">
      <c r="B172" s="109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119"/>
      <c r="N172" s="119"/>
      <c r="O172" s="119"/>
      <c r="P172" s="119"/>
      <c r="Q172" s="79"/>
      <c r="R172" s="79"/>
      <c r="S172" s="79"/>
      <c r="T172" s="79"/>
    </row>
    <row r="173" spans="2:20" x14ac:dyDescent="0.2">
      <c r="B173" s="109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119"/>
      <c r="N173" s="119"/>
      <c r="O173" s="119"/>
      <c r="P173" s="119"/>
      <c r="Q173" s="79"/>
      <c r="R173" s="79"/>
      <c r="S173" s="79"/>
      <c r="T173" s="79"/>
    </row>
    <row r="174" spans="2:20" x14ac:dyDescent="0.2">
      <c r="B174" s="109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119"/>
      <c r="N174" s="119"/>
      <c r="O174" s="119"/>
      <c r="P174" s="119"/>
      <c r="Q174" s="79"/>
      <c r="R174" s="79"/>
      <c r="S174" s="79"/>
      <c r="T174" s="79"/>
    </row>
    <row r="175" spans="2:20" x14ac:dyDescent="0.2">
      <c r="B175" s="109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119"/>
      <c r="N175" s="119"/>
      <c r="O175" s="119"/>
      <c r="P175" s="119"/>
      <c r="Q175" s="79"/>
      <c r="R175" s="79"/>
      <c r="S175" s="79"/>
      <c r="T175" s="79"/>
    </row>
    <row r="176" spans="2:20" x14ac:dyDescent="0.2">
      <c r="B176" s="109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119"/>
      <c r="N176" s="119"/>
      <c r="O176" s="119"/>
      <c r="P176" s="119"/>
      <c r="Q176" s="79"/>
      <c r="R176" s="79"/>
      <c r="S176" s="79"/>
      <c r="T176" s="79"/>
    </row>
    <row r="177" spans="2:20" x14ac:dyDescent="0.2">
      <c r="B177" s="109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119"/>
      <c r="N177" s="119"/>
      <c r="O177" s="119"/>
      <c r="P177" s="119"/>
      <c r="Q177" s="79"/>
      <c r="R177" s="79"/>
      <c r="S177" s="79"/>
      <c r="T177" s="79"/>
    </row>
    <row r="178" spans="2:20" x14ac:dyDescent="0.2">
      <c r="B178" s="109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119"/>
      <c r="N178" s="119"/>
      <c r="O178" s="119"/>
      <c r="P178" s="119"/>
      <c r="Q178" s="79"/>
      <c r="R178" s="79"/>
      <c r="S178" s="79"/>
      <c r="T178" s="79"/>
    </row>
    <row r="179" spans="2:20" x14ac:dyDescent="0.2">
      <c r="B179" s="109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119"/>
      <c r="N179" s="119"/>
      <c r="O179" s="119"/>
      <c r="P179" s="119"/>
      <c r="Q179" s="79"/>
      <c r="R179" s="79"/>
      <c r="S179" s="79"/>
      <c r="T179" s="79"/>
    </row>
    <row r="180" spans="2:20" x14ac:dyDescent="0.2">
      <c r="B180" s="109"/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119"/>
      <c r="N180" s="119"/>
      <c r="O180" s="119"/>
      <c r="P180" s="119"/>
      <c r="Q180" s="79"/>
      <c r="R180" s="79"/>
      <c r="S180" s="79"/>
      <c r="T180" s="79"/>
    </row>
    <row r="181" spans="2:20" x14ac:dyDescent="0.2">
      <c r="B181" s="109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119"/>
      <c r="N181" s="119"/>
      <c r="O181" s="119"/>
      <c r="P181" s="119"/>
      <c r="Q181" s="79"/>
      <c r="R181" s="79"/>
      <c r="S181" s="79"/>
      <c r="T181" s="79"/>
    </row>
    <row r="182" spans="2:20" x14ac:dyDescent="0.2">
      <c r="B182" s="109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119"/>
      <c r="N182" s="119"/>
      <c r="O182" s="119"/>
      <c r="P182" s="119"/>
      <c r="Q182" s="79"/>
      <c r="R182" s="79"/>
      <c r="S182" s="79"/>
      <c r="T182" s="79"/>
    </row>
    <row r="183" spans="2:20" x14ac:dyDescent="0.2">
      <c r="B183" s="109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119"/>
      <c r="N183" s="119"/>
      <c r="O183" s="119"/>
      <c r="P183" s="119"/>
      <c r="Q183" s="79"/>
      <c r="R183" s="79"/>
      <c r="S183" s="79"/>
      <c r="T183" s="79"/>
    </row>
    <row r="184" spans="2:20" x14ac:dyDescent="0.2">
      <c r="B184" s="109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119"/>
      <c r="N184" s="119"/>
      <c r="O184" s="119"/>
      <c r="P184" s="119"/>
      <c r="Q184" s="79"/>
      <c r="R184" s="79"/>
      <c r="S184" s="79"/>
      <c r="T184" s="79"/>
    </row>
    <row r="185" spans="2:20" x14ac:dyDescent="0.2">
      <c r="B185" s="109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119"/>
      <c r="N185" s="119"/>
      <c r="O185" s="119"/>
      <c r="P185" s="119"/>
      <c r="Q185" s="79"/>
      <c r="R185" s="79"/>
      <c r="S185" s="79"/>
      <c r="T185" s="79"/>
    </row>
    <row r="186" spans="2:20" x14ac:dyDescent="0.2">
      <c r="B186" s="109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119"/>
      <c r="N186" s="119"/>
      <c r="O186" s="119"/>
      <c r="P186" s="119"/>
      <c r="Q186" s="79"/>
      <c r="R186" s="79"/>
      <c r="S186" s="79"/>
      <c r="T186" s="79"/>
    </row>
    <row r="187" spans="2:20" x14ac:dyDescent="0.2">
      <c r="B187" s="109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119"/>
      <c r="N187" s="119"/>
      <c r="O187" s="119"/>
      <c r="P187" s="119"/>
      <c r="Q187" s="79"/>
      <c r="R187" s="79"/>
      <c r="S187" s="79"/>
      <c r="T187" s="79"/>
    </row>
    <row r="188" spans="2:20" x14ac:dyDescent="0.2">
      <c r="B188" s="109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119"/>
      <c r="N188" s="119"/>
      <c r="O188" s="119"/>
      <c r="P188" s="119"/>
      <c r="Q188" s="79"/>
      <c r="R188" s="79"/>
      <c r="S188" s="79"/>
      <c r="T188" s="79"/>
    </row>
    <row r="189" spans="2:20" x14ac:dyDescent="0.2">
      <c r="B189" s="109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119"/>
      <c r="N189" s="119"/>
      <c r="O189" s="119"/>
      <c r="P189" s="119"/>
      <c r="Q189" s="79"/>
      <c r="R189" s="79"/>
      <c r="S189" s="79"/>
      <c r="T189" s="79"/>
    </row>
    <row r="190" spans="2:20" x14ac:dyDescent="0.2">
      <c r="B190" s="109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119"/>
      <c r="N190" s="119"/>
      <c r="O190" s="119"/>
      <c r="P190" s="119"/>
      <c r="Q190" s="79"/>
      <c r="R190" s="79"/>
      <c r="S190" s="79"/>
      <c r="T190" s="79"/>
    </row>
    <row r="191" spans="2:20" x14ac:dyDescent="0.2">
      <c r="B191" s="109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119"/>
      <c r="N191" s="119"/>
      <c r="O191" s="119"/>
      <c r="P191" s="119"/>
      <c r="Q191" s="79"/>
      <c r="R191" s="79"/>
      <c r="S191" s="79"/>
      <c r="T191" s="79"/>
    </row>
    <row r="192" spans="2:20" x14ac:dyDescent="0.2">
      <c r="B192" s="109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119"/>
      <c r="N192" s="119"/>
      <c r="O192" s="119"/>
      <c r="P192" s="119"/>
      <c r="Q192" s="79"/>
      <c r="R192" s="79"/>
      <c r="S192" s="79"/>
      <c r="T192" s="79"/>
    </row>
    <row r="193" spans="2:20" x14ac:dyDescent="0.2">
      <c r="B193" s="109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119"/>
      <c r="N193" s="119"/>
      <c r="O193" s="119"/>
      <c r="P193" s="119"/>
      <c r="Q193" s="79"/>
      <c r="R193" s="79"/>
      <c r="S193" s="79"/>
      <c r="T193" s="79"/>
    </row>
    <row r="194" spans="2:20" x14ac:dyDescent="0.2">
      <c r="B194" s="109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119"/>
      <c r="N194" s="119"/>
      <c r="O194" s="119"/>
      <c r="P194" s="119"/>
      <c r="Q194" s="79"/>
      <c r="R194" s="79"/>
      <c r="S194" s="79"/>
      <c r="T194" s="79"/>
    </row>
    <row r="195" spans="2:20" x14ac:dyDescent="0.2">
      <c r="B195" s="109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119"/>
      <c r="N195" s="119"/>
      <c r="O195" s="119"/>
      <c r="P195" s="119"/>
      <c r="Q195" s="79"/>
      <c r="R195" s="79"/>
      <c r="S195" s="79"/>
      <c r="T195" s="79"/>
    </row>
    <row r="196" spans="2:20" x14ac:dyDescent="0.2">
      <c r="B196" s="109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119"/>
      <c r="N196" s="119"/>
      <c r="O196" s="119"/>
      <c r="P196" s="119"/>
      <c r="Q196" s="79"/>
      <c r="R196" s="79"/>
      <c r="S196" s="79"/>
      <c r="T196" s="79"/>
    </row>
    <row r="197" spans="2:20" x14ac:dyDescent="0.2">
      <c r="B197" s="109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119"/>
      <c r="N197" s="119"/>
      <c r="O197" s="119"/>
      <c r="P197" s="119"/>
      <c r="Q197" s="79"/>
      <c r="R197" s="79"/>
      <c r="S197" s="79"/>
      <c r="T197" s="79"/>
    </row>
    <row r="198" spans="2:20" x14ac:dyDescent="0.2">
      <c r="B198" s="109"/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119"/>
      <c r="N198" s="119"/>
      <c r="O198" s="119"/>
      <c r="P198" s="119"/>
      <c r="Q198" s="79"/>
      <c r="R198" s="79"/>
      <c r="S198" s="79"/>
      <c r="T198" s="79"/>
    </row>
    <row r="199" spans="2:20" x14ac:dyDescent="0.2">
      <c r="B199" s="109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119"/>
      <c r="N199" s="119"/>
      <c r="O199" s="119"/>
      <c r="P199" s="119"/>
      <c r="Q199" s="79"/>
      <c r="R199" s="79"/>
      <c r="S199" s="79"/>
      <c r="T199" s="79"/>
    </row>
    <row r="200" spans="2:20" x14ac:dyDescent="0.2">
      <c r="B200" s="109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119"/>
      <c r="N200" s="119"/>
      <c r="O200" s="119"/>
      <c r="P200" s="119"/>
      <c r="Q200" s="79"/>
      <c r="R200" s="79"/>
      <c r="S200" s="79"/>
      <c r="T200" s="79"/>
    </row>
    <row r="201" spans="2:20" x14ac:dyDescent="0.2">
      <c r="B201" s="109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119"/>
      <c r="N201" s="119"/>
      <c r="O201" s="119"/>
      <c r="P201" s="119"/>
      <c r="Q201" s="79"/>
      <c r="R201" s="79"/>
      <c r="S201" s="79"/>
      <c r="T201" s="79"/>
    </row>
    <row r="202" spans="2:20" x14ac:dyDescent="0.2">
      <c r="B202" s="109"/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119"/>
      <c r="N202" s="119"/>
      <c r="O202" s="119"/>
      <c r="P202" s="119"/>
      <c r="Q202" s="79"/>
      <c r="R202" s="79"/>
      <c r="S202" s="79"/>
      <c r="T202" s="79"/>
    </row>
    <row r="203" spans="2:20" x14ac:dyDescent="0.2">
      <c r="B203" s="109"/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119"/>
      <c r="N203" s="119"/>
      <c r="O203" s="119"/>
      <c r="P203" s="119"/>
      <c r="Q203" s="79"/>
      <c r="R203" s="79"/>
      <c r="S203" s="79"/>
      <c r="T203" s="79"/>
    </row>
    <row r="204" spans="2:20" x14ac:dyDescent="0.2">
      <c r="B204" s="109"/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119"/>
      <c r="N204" s="119"/>
      <c r="O204" s="119"/>
      <c r="P204" s="119"/>
      <c r="Q204" s="79"/>
      <c r="R204" s="79"/>
      <c r="S204" s="79"/>
      <c r="T204" s="79"/>
    </row>
    <row r="205" spans="2:20" x14ac:dyDescent="0.2">
      <c r="B205" s="109"/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119"/>
      <c r="N205" s="119"/>
      <c r="O205" s="119"/>
      <c r="P205" s="119"/>
      <c r="Q205" s="79"/>
      <c r="R205" s="79"/>
      <c r="S205" s="79"/>
      <c r="T205" s="79"/>
    </row>
    <row r="206" spans="2:20" x14ac:dyDescent="0.2">
      <c r="B206" s="109"/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119"/>
      <c r="N206" s="119"/>
      <c r="O206" s="119"/>
      <c r="P206" s="119"/>
      <c r="Q206" s="79"/>
      <c r="R206" s="79"/>
      <c r="S206" s="79"/>
      <c r="T206" s="79"/>
    </row>
    <row r="207" spans="2:20" x14ac:dyDescent="0.2">
      <c r="B207" s="109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119"/>
      <c r="N207" s="119"/>
      <c r="O207" s="119"/>
      <c r="P207" s="119"/>
      <c r="Q207" s="79"/>
      <c r="R207" s="79"/>
      <c r="S207" s="79"/>
      <c r="T207" s="79"/>
    </row>
    <row r="208" spans="2:20" x14ac:dyDescent="0.2">
      <c r="B208" s="109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119"/>
      <c r="N208" s="119"/>
      <c r="O208" s="119"/>
      <c r="P208" s="119"/>
      <c r="Q208" s="79"/>
      <c r="R208" s="79"/>
      <c r="S208" s="79"/>
      <c r="T208" s="79"/>
    </row>
    <row r="209" spans="2:20" x14ac:dyDescent="0.2">
      <c r="B209" s="109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119"/>
      <c r="N209" s="119"/>
      <c r="O209" s="119"/>
      <c r="P209" s="119"/>
      <c r="Q209" s="79"/>
      <c r="R209" s="79"/>
      <c r="S209" s="79"/>
      <c r="T209" s="79"/>
    </row>
    <row r="210" spans="2:20" x14ac:dyDescent="0.2">
      <c r="B210" s="109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119"/>
      <c r="N210" s="119"/>
      <c r="O210" s="119"/>
      <c r="P210" s="119"/>
      <c r="Q210" s="79"/>
      <c r="R210" s="79"/>
      <c r="S210" s="79"/>
      <c r="T210" s="79"/>
    </row>
    <row r="211" spans="2:20" x14ac:dyDescent="0.2">
      <c r="B211" s="109"/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119"/>
      <c r="N211" s="119"/>
      <c r="O211" s="119"/>
      <c r="P211" s="119"/>
      <c r="Q211" s="79"/>
      <c r="R211" s="79"/>
      <c r="S211" s="79"/>
      <c r="T211" s="79"/>
    </row>
    <row r="212" spans="2:20" x14ac:dyDescent="0.2">
      <c r="B212" s="109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119"/>
      <c r="N212" s="119"/>
      <c r="O212" s="119"/>
      <c r="P212" s="119"/>
      <c r="Q212" s="79"/>
      <c r="R212" s="79"/>
      <c r="S212" s="79"/>
      <c r="T212" s="79"/>
    </row>
    <row r="213" spans="2:20" x14ac:dyDescent="0.2">
      <c r="B213" s="109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119"/>
      <c r="N213" s="119"/>
      <c r="O213" s="119"/>
      <c r="P213" s="119"/>
      <c r="Q213" s="79"/>
      <c r="R213" s="79"/>
      <c r="S213" s="79"/>
      <c r="T213" s="79"/>
    </row>
    <row r="214" spans="2:20" x14ac:dyDescent="0.2">
      <c r="B214" s="109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119"/>
      <c r="N214" s="119"/>
      <c r="O214" s="119"/>
      <c r="P214" s="119"/>
      <c r="Q214" s="79"/>
      <c r="R214" s="79"/>
      <c r="S214" s="79"/>
      <c r="T214" s="79"/>
    </row>
    <row r="215" spans="2:20" x14ac:dyDescent="0.2">
      <c r="B215" s="109"/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119"/>
      <c r="N215" s="119"/>
      <c r="O215" s="119"/>
      <c r="P215" s="119"/>
      <c r="Q215" s="79"/>
      <c r="R215" s="79"/>
      <c r="S215" s="79"/>
      <c r="T215" s="79"/>
    </row>
    <row r="216" spans="2:20" x14ac:dyDescent="0.2">
      <c r="B216" s="109"/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119"/>
      <c r="N216" s="119"/>
      <c r="O216" s="119"/>
      <c r="P216" s="119"/>
      <c r="Q216" s="79"/>
      <c r="R216" s="79"/>
      <c r="S216" s="79"/>
      <c r="T216" s="79"/>
    </row>
    <row r="217" spans="2:20" x14ac:dyDescent="0.2">
      <c r="B217" s="109"/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119"/>
      <c r="N217" s="119"/>
      <c r="O217" s="119"/>
      <c r="P217" s="119"/>
      <c r="Q217" s="79"/>
      <c r="R217" s="79"/>
      <c r="S217" s="79"/>
      <c r="T217" s="79"/>
    </row>
    <row r="218" spans="2:20" x14ac:dyDescent="0.2">
      <c r="B218" s="109"/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119"/>
      <c r="N218" s="119"/>
      <c r="O218" s="119"/>
      <c r="P218" s="119"/>
      <c r="Q218" s="79"/>
      <c r="R218" s="79"/>
      <c r="S218" s="79"/>
      <c r="T218" s="79"/>
    </row>
    <row r="219" spans="2:20" x14ac:dyDescent="0.2">
      <c r="B219" s="109"/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119"/>
      <c r="N219" s="119"/>
      <c r="O219" s="119"/>
      <c r="P219" s="119"/>
      <c r="Q219" s="79"/>
      <c r="R219" s="79"/>
      <c r="S219" s="79"/>
      <c r="T219" s="79"/>
    </row>
    <row r="220" spans="2:20" x14ac:dyDescent="0.2">
      <c r="B220" s="109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119"/>
      <c r="N220" s="119"/>
      <c r="O220" s="119"/>
      <c r="P220" s="119"/>
      <c r="Q220" s="79"/>
      <c r="R220" s="79"/>
      <c r="S220" s="79"/>
      <c r="T220" s="79"/>
    </row>
    <row r="221" spans="2:20" x14ac:dyDescent="0.2">
      <c r="B221" s="109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119"/>
      <c r="N221" s="119"/>
      <c r="O221" s="119"/>
      <c r="P221" s="119"/>
      <c r="Q221" s="79"/>
      <c r="R221" s="79"/>
      <c r="S221" s="79"/>
      <c r="T221" s="79"/>
    </row>
    <row r="222" spans="2:20" x14ac:dyDescent="0.2">
      <c r="B222" s="109"/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119"/>
      <c r="N222" s="119"/>
      <c r="O222" s="119"/>
      <c r="P222" s="119"/>
      <c r="Q222" s="79"/>
      <c r="R222" s="79"/>
      <c r="S222" s="79"/>
      <c r="T222" s="79"/>
    </row>
    <row r="223" spans="2:20" x14ac:dyDescent="0.2">
      <c r="B223" s="109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119"/>
      <c r="N223" s="119"/>
      <c r="O223" s="119"/>
      <c r="P223" s="119"/>
      <c r="Q223" s="79"/>
      <c r="R223" s="79"/>
      <c r="S223" s="79"/>
      <c r="T223" s="79"/>
    </row>
    <row r="224" spans="2:20" x14ac:dyDescent="0.2">
      <c r="B224" s="109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119"/>
      <c r="N224" s="119"/>
      <c r="O224" s="119"/>
      <c r="P224" s="119"/>
      <c r="Q224" s="79"/>
      <c r="R224" s="79"/>
      <c r="S224" s="79"/>
      <c r="T224" s="79"/>
    </row>
    <row r="225" spans="2:20" x14ac:dyDescent="0.2">
      <c r="B225" s="109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119"/>
      <c r="N225" s="119"/>
      <c r="O225" s="119"/>
      <c r="P225" s="119"/>
      <c r="Q225" s="79"/>
      <c r="R225" s="79"/>
      <c r="S225" s="79"/>
      <c r="T225" s="79"/>
    </row>
    <row r="226" spans="2:20" x14ac:dyDescent="0.2">
      <c r="B226" s="109"/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119"/>
      <c r="N226" s="119"/>
      <c r="O226" s="119"/>
      <c r="P226" s="119"/>
      <c r="Q226" s="79"/>
      <c r="R226" s="79"/>
      <c r="S226" s="79"/>
      <c r="T226" s="79"/>
    </row>
    <row r="227" spans="2:20" x14ac:dyDescent="0.2">
      <c r="B227" s="109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119"/>
      <c r="N227" s="119"/>
      <c r="O227" s="119"/>
      <c r="P227" s="119"/>
      <c r="Q227" s="79"/>
      <c r="R227" s="79"/>
      <c r="S227" s="79"/>
      <c r="T227" s="79"/>
    </row>
    <row r="228" spans="2:20" x14ac:dyDescent="0.2">
      <c r="B228" s="109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119"/>
      <c r="N228" s="119"/>
      <c r="O228" s="119"/>
      <c r="P228" s="119"/>
      <c r="Q228" s="79"/>
      <c r="R228" s="79"/>
      <c r="S228" s="79"/>
      <c r="T228" s="79"/>
    </row>
    <row r="229" spans="2:20" x14ac:dyDescent="0.2">
      <c r="B229" s="109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119"/>
      <c r="N229" s="119"/>
      <c r="O229" s="119"/>
      <c r="P229" s="119"/>
      <c r="Q229" s="79"/>
      <c r="R229" s="79"/>
      <c r="S229" s="79"/>
      <c r="T229" s="79"/>
    </row>
    <row r="230" spans="2:20" x14ac:dyDescent="0.2">
      <c r="B230" s="109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119"/>
      <c r="N230" s="119"/>
      <c r="O230" s="119"/>
      <c r="P230" s="119"/>
      <c r="Q230" s="79"/>
      <c r="R230" s="79"/>
      <c r="S230" s="79"/>
      <c r="T230" s="79"/>
    </row>
    <row r="231" spans="2:20" x14ac:dyDescent="0.2">
      <c r="B231" s="109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119"/>
      <c r="N231" s="119"/>
      <c r="O231" s="119"/>
      <c r="P231" s="119"/>
      <c r="Q231" s="79"/>
      <c r="R231" s="79"/>
      <c r="S231" s="79"/>
      <c r="T231" s="79"/>
    </row>
    <row r="232" spans="2:20" x14ac:dyDescent="0.2">
      <c r="B232" s="109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119"/>
      <c r="N232" s="119"/>
      <c r="O232" s="119"/>
      <c r="P232" s="119"/>
      <c r="Q232" s="79"/>
      <c r="R232" s="79"/>
      <c r="S232" s="79"/>
      <c r="T232" s="79"/>
    </row>
    <row r="233" spans="2:20" x14ac:dyDescent="0.2">
      <c r="B233" s="109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119"/>
      <c r="N233" s="119"/>
      <c r="O233" s="119"/>
      <c r="P233" s="119"/>
      <c r="Q233" s="79"/>
      <c r="R233" s="79"/>
      <c r="S233" s="79"/>
      <c r="T233" s="79"/>
    </row>
    <row r="234" spans="2:20" x14ac:dyDescent="0.2">
      <c r="B234" s="109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119"/>
      <c r="N234" s="119"/>
      <c r="O234" s="119"/>
      <c r="P234" s="119"/>
      <c r="Q234" s="79"/>
      <c r="R234" s="79"/>
      <c r="S234" s="79"/>
      <c r="T234" s="79"/>
    </row>
    <row r="235" spans="2:20" x14ac:dyDescent="0.2">
      <c r="B235" s="109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119"/>
      <c r="N235" s="119"/>
      <c r="O235" s="119"/>
      <c r="P235" s="119"/>
      <c r="Q235" s="79"/>
      <c r="R235" s="79"/>
      <c r="S235" s="79"/>
      <c r="T235" s="79"/>
    </row>
    <row r="236" spans="2:20" x14ac:dyDescent="0.2">
      <c r="B236" s="109"/>
      <c r="C236" s="78"/>
      <c r="D236" s="78"/>
      <c r="E236" s="78"/>
      <c r="F236" s="78"/>
      <c r="G236" s="78"/>
      <c r="H236" s="78"/>
      <c r="I236" s="78"/>
      <c r="J236" s="78"/>
      <c r="K236" s="78"/>
      <c r="L236" s="78"/>
      <c r="M236" s="119"/>
      <c r="N236" s="119"/>
      <c r="O236" s="119"/>
      <c r="P236" s="119"/>
      <c r="Q236" s="79"/>
      <c r="R236" s="79"/>
      <c r="S236" s="79"/>
      <c r="T236" s="79"/>
    </row>
    <row r="237" spans="2:20" x14ac:dyDescent="0.2">
      <c r="B237" s="109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119"/>
      <c r="N237" s="119"/>
      <c r="O237" s="119"/>
      <c r="P237" s="119"/>
      <c r="Q237" s="79"/>
      <c r="R237" s="79"/>
      <c r="S237" s="79"/>
      <c r="T237" s="79"/>
    </row>
    <row r="238" spans="2:20" x14ac:dyDescent="0.2">
      <c r="B238" s="109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119"/>
      <c r="N238" s="119"/>
      <c r="O238" s="119"/>
      <c r="P238" s="119"/>
      <c r="Q238" s="79"/>
      <c r="R238" s="79"/>
      <c r="S238" s="79"/>
      <c r="T238" s="79"/>
    </row>
    <row r="239" spans="2:20" x14ac:dyDescent="0.2">
      <c r="B239" s="109"/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119"/>
      <c r="N239" s="119"/>
      <c r="O239" s="119"/>
      <c r="P239" s="119"/>
      <c r="Q239" s="79"/>
      <c r="R239" s="79"/>
      <c r="S239" s="79"/>
      <c r="T239" s="79"/>
    </row>
    <row r="240" spans="2:20" x14ac:dyDescent="0.2">
      <c r="B240" s="109"/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119"/>
      <c r="N240" s="119"/>
      <c r="O240" s="119"/>
      <c r="P240" s="119"/>
      <c r="Q240" s="79"/>
      <c r="R240" s="79"/>
      <c r="S240" s="79"/>
      <c r="T240" s="79"/>
    </row>
    <row r="241" spans="2:20" x14ac:dyDescent="0.2">
      <c r="B241" s="109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119"/>
      <c r="N241" s="119"/>
      <c r="O241" s="119"/>
      <c r="P241" s="119"/>
      <c r="Q241" s="79"/>
      <c r="R241" s="79"/>
      <c r="S241" s="79"/>
      <c r="T241" s="79"/>
    </row>
    <row r="242" spans="2:20" x14ac:dyDescent="0.2">
      <c r="B242" s="109"/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119"/>
      <c r="N242" s="119"/>
      <c r="O242" s="119"/>
      <c r="P242" s="119"/>
      <c r="Q242" s="79"/>
      <c r="R242" s="79"/>
      <c r="S242" s="79"/>
      <c r="T242" s="79"/>
    </row>
    <row r="243" spans="2:20" x14ac:dyDescent="0.2">
      <c r="B243" s="109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119"/>
      <c r="N243" s="119"/>
      <c r="O243" s="119"/>
      <c r="P243" s="119"/>
      <c r="Q243" s="79"/>
      <c r="R243" s="79"/>
      <c r="S243" s="79"/>
      <c r="T243" s="79"/>
    </row>
    <row r="244" spans="2:20" x14ac:dyDescent="0.2">
      <c r="B244" s="109"/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119"/>
      <c r="N244" s="119"/>
      <c r="O244" s="119"/>
      <c r="P244" s="119"/>
      <c r="Q244" s="79"/>
      <c r="R244" s="79"/>
      <c r="S244" s="79"/>
      <c r="T244" s="79"/>
    </row>
    <row r="245" spans="2:20" x14ac:dyDescent="0.2">
      <c r="B245" s="109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119"/>
      <c r="N245" s="119"/>
      <c r="O245" s="119"/>
      <c r="P245" s="119"/>
      <c r="Q245" s="79"/>
      <c r="R245" s="79"/>
      <c r="S245" s="79"/>
      <c r="T245" s="79"/>
    </row>
    <row r="246" spans="2:20" x14ac:dyDescent="0.2">
      <c r="B246" s="109"/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119"/>
      <c r="N246" s="119"/>
      <c r="O246" s="119"/>
      <c r="P246" s="119"/>
      <c r="Q246" s="79"/>
      <c r="R246" s="79"/>
      <c r="S246" s="79"/>
      <c r="T246" s="79"/>
    </row>
    <row r="247" spans="2:20" x14ac:dyDescent="0.2">
      <c r="B247" s="109"/>
      <c r="C247" s="78"/>
      <c r="D247" s="78"/>
      <c r="E247" s="78"/>
      <c r="F247" s="78"/>
      <c r="G247" s="78"/>
      <c r="H247" s="78"/>
      <c r="I247" s="78"/>
      <c r="J247" s="78"/>
      <c r="K247" s="78"/>
      <c r="L247" s="78"/>
      <c r="M247" s="119"/>
      <c r="N247" s="119"/>
      <c r="O247" s="119"/>
      <c r="P247" s="119"/>
      <c r="Q247" s="79"/>
      <c r="R247" s="79"/>
      <c r="S247" s="79"/>
      <c r="T247" s="79"/>
    </row>
    <row r="248" spans="2:20" x14ac:dyDescent="0.2">
      <c r="B248" s="109"/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119"/>
      <c r="N248" s="119"/>
      <c r="O248" s="119"/>
      <c r="P248" s="119"/>
      <c r="Q248" s="79"/>
      <c r="R248" s="79"/>
      <c r="S248" s="79"/>
      <c r="T248" s="79"/>
    </row>
    <row r="249" spans="2:20" x14ac:dyDescent="0.2">
      <c r="B249" s="109"/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119"/>
      <c r="N249" s="119"/>
      <c r="O249" s="119"/>
      <c r="P249" s="119"/>
      <c r="Q249" s="79"/>
      <c r="R249" s="79"/>
      <c r="S249" s="79"/>
      <c r="T249" s="79"/>
    </row>
    <row r="250" spans="2:20" x14ac:dyDescent="0.2">
      <c r="B250" s="109"/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119"/>
      <c r="N250" s="119"/>
      <c r="O250" s="119"/>
      <c r="P250" s="119"/>
      <c r="Q250" s="79"/>
      <c r="R250" s="79"/>
      <c r="S250" s="79"/>
      <c r="T250" s="79"/>
    </row>
    <row r="251" spans="2:20" x14ac:dyDescent="0.2">
      <c r="B251" s="109"/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119"/>
      <c r="N251" s="119"/>
      <c r="O251" s="119"/>
      <c r="P251" s="119"/>
      <c r="Q251" s="79"/>
      <c r="R251" s="79"/>
      <c r="S251" s="79"/>
      <c r="T251" s="79"/>
    </row>
    <row r="252" spans="2:20" x14ac:dyDescent="0.2">
      <c r="B252" s="109"/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119"/>
      <c r="N252" s="119"/>
      <c r="O252" s="119"/>
      <c r="P252" s="119"/>
      <c r="Q252" s="79"/>
      <c r="R252" s="79"/>
      <c r="S252" s="79"/>
      <c r="T252" s="79"/>
    </row>
    <row r="253" spans="2:20" x14ac:dyDescent="0.2">
      <c r="B253" s="109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119"/>
      <c r="N253" s="119"/>
      <c r="O253" s="119"/>
      <c r="P253" s="119"/>
      <c r="Q253" s="79"/>
      <c r="R253" s="79"/>
      <c r="S253" s="79"/>
      <c r="T253" s="79"/>
    </row>
    <row r="254" spans="2:20" x14ac:dyDescent="0.2">
      <c r="B254" s="109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119"/>
      <c r="N254" s="119"/>
      <c r="O254" s="119"/>
      <c r="P254" s="119"/>
      <c r="Q254" s="79"/>
      <c r="R254" s="79"/>
      <c r="S254" s="79"/>
      <c r="T254" s="79"/>
    </row>
    <row r="255" spans="2:20" x14ac:dyDescent="0.2">
      <c r="B255" s="109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119"/>
      <c r="N255" s="119"/>
      <c r="O255" s="119"/>
      <c r="P255" s="119"/>
      <c r="Q255" s="79"/>
      <c r="R255" s="79"/>
      <c r="S255" s="79"/>
      <c r="T255" s="79"/>
    </row>
    <row r="256" spans="2:20" x14ac:dyDescent="0.2">
      <c r="B256" s="109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119"/>
      <c r="N256" s="119"/>
      <c r="O256" s="119"/>
      <c r="P256" s="119"/>
      <c r="Q256" s="79"/>
      <c r="R256" s="79"/>
      <c r="S256" s="79"/>
      <c r="T256" s="79"/>
    </row>
    <row r="257" spans="2:20" x14ac:dyDescent="0.2">
      <c r="B257" s="109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119"/>
      <c r="N257" s="119"/>
      <c r="O257" s="119"/>
      <c r="P257" s="119"/>
      <c r="Q257" s="79"/>
      <c r="R257" s="79"/>
      <c r="S257" s="79"/>
      <c r="T257" s="79"/>
    </row>
    <row r="258" spans="2:20" x14ac:dyDescent="0.2">
      <c r="B258" s="109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119"/>
      <c r="N258" s="119"/>
      <c r="O258" s="119"/>
      <c r="P258" s="119"/>
      <c r="Q258" s="79"/>
      <c r="R258" s="79"/>
      <c r="S258" s="79"/>
      <c r="T258" s="79"/>
    </row>
    <row r="259" spans="2:20" x14ac:dyDescent="0.2">
      <c r="B259" s="109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119"/>
      <c r="N259" s="119"/>
      <c r="O259" s="119"/>
      <c r="P259" s="119"/>
      <c r="Q259" s="79"/>
      <c r="R259" s="79"/>
      <c r="S259" s="79"/>
      <c r="T259" s="79"/>
    </row>
    <row r="260" spans="2:20" x14ac:dyDescent="0.2">
      <c r="B260" s="109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119"/>
      <c r="N260" s="119"/>
      <c r="O260" s="119"/>
      <c r="P260" s="119"/>
      <c r="Q260" s="79"/>
      <c r="R260" s="79"/>
      <c r="S260" s="79"/>
      <c r="T260" s="79"/>
    </row>
    <row r="261" spans="2:20" x14ac:dyDescent="0.2">
      <c r="B261" s="109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119"/>
      <c r="N261" s="119"/>
      <c r="O261" s="119"/>
      <c r="P261" s="119"/>
      <c r="Q261" s="79"/>
      <c r="R261" s="79"/>
      <c r="S261" s="79"/>
      <c r="T261" s="79"/>
    </row>
    <row r="262" spans="2:20" x14ac:dyDescent="0.2">
      <c r="B262" s="109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119"/>
      <c r="N262" s="119"/>
      <c r="O262" s="119"/>
      <c r="P262" s="119"/>
      <c r="Q262" s="79"/>
      <c r="R262" s="79"/>
      <c r="S262" s="79"/>
      <c r="T262" s="79"/>
    </row>
  </sheetData>
  <mergeCells count="18">
    <mergeCell ref="O3:O5"/>
    <mergeCell ref="A1:B1"/>
    <mergeCell ref="A2:P2"/>
    <mergeCell ref="H3:L3"/>
    <mergeCell ref="P3:P5"/>
    <mergeCell ref="H4:H5"/>
    <mergeCell ref="J4:L4"/>
    <mergeCell ref="I4:I5"/>
    <mergeCell ref="M3:M5"/>
    <mergeCell ref="C3:C5"/>
    <mergeCell ref="G3:G5"/>
    <mergeCell ref="D3:D5"/>
    <mergeCell ref="F3:F5"/>
    <mergeCell ref="A33:B33"/>
    <mergeCell ref="B3:B5"/>
    <mergeCell ref="A3:A5"/>
    <mergeCell ref="E3:E5"/>
    <mergeCell ref="N3:N5"/>
  </mergeCells>
  <phoneticPr fontId="0" type="noConversion"/>
  <printOptions horizontalCentered="1" verticalCentered="1"/>
  <pageMargins left="0" right="0" top="0" bottom="0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topLeftCell="A4" workbookViewId="0">
      <selection activeCell="J33" sqref="J33"/>
    </sheetView>
  </sheetViews>
  <sheetFormatPr defaultRowHeight="12.75" x14ac:dyDescent="0.2"/>
  <cols>
    <col min="2" max="2" width="28" customWidth="1"/>
    <col min="3" max="4" width="17.5703125" customWidth="1"/>
    <col min="5" max="5" width="18.5703125" customWidth="1"/>
    <col min="6" max="6" width="20.140625" customWidth="1"/>
    <col min="7" max="7" width="20.5703125" customWidth="1"/>
    <col min="8" max="8" width="14.140625" customWidth="1"/>
    <col min="9" max="9" width="17" customWidth="1"/>
    <col min="10" max="10" width="15.42578125" customWidth="1"/>
    <col min="11" max="11" width="16.7109375" customWidth="1"/>
  </cols>
  <sheetData>
    <row r="1" spans="1:12" x14ac:dyDescent="0.2">
      <c r="A1" s="429" t="s">
        <v>50</v>
      </c>
      <c r="B1" s="429"/>
      <c r="C1" s="151"/>
      <c r="D1" s="151"/>
      <c r="E1" s="151"/>
      <c r="F1" s="151"/>
      <c r="G1" s="151"/>
      <c r="H1" s="151"/>
      <c r="I1" s="151"/>
      <c r="J1" s="151"/>
    </row>
    <row r="2" spans="1:12" ht="55.5" customHeight="1" x14ac:dyDescent="0.2">
      <c r="A2" s="430" t="s">
        <v>79</v>
      </c>
      <c r="B2" s="431"/>
      <c r="C2" s="431"/>
      <c r="D2" s="431"/>
      <c r="E2" s="431"/>
      <c r="F2" s="431"/>
      <c r="G2" s="431"/>
      <c r="H2" s="431"/>
      <c r="I2" s="431"/>
      <c r="J2" s="432"/>
    </row>
    <row r="3" spans="1:12" ht="185.25" x14ac:dyDescent="0.2">
      <c r="A3" s="433" t="s">
        <v>44</v>
      </c>
      <c r="B3" s="379" t="s">
        <v>29</v>
      </c>
      <c r="C3" s="342" t="s">
        <v>80</v>
      </c>
      <c r="D3" s="356"/>
      <c r="E3" s="356"/>
      <c r="F3" s="356"/>
      <c r="G3" s="152" t="s">
        <v>105</v>
      </c>
      <c r="H3" s="153" t="s">
        <v>106</v>
      </c>
      <c r="I3" s="153" t="s">
        <v>81</v>
      </c>
      <c r="J3" s="153" t="s">
        <v>82</v>
      </c>
      <c r="K3" s="313" t="s">
        <v>103</v>
      </c>
      <c r="L3" s="313" t="s">
        <v>104</v>
      </c>
    </row>
    <row r="4" spans="1:12" ht="31.5" customHeight="1" x14ac:dyDescent="0.2">
      <c r="A4" s="433"/>
      <c r="B4" s="379"/>
      <c r="C4" s="373" t="s">
        <v>83</v>
      </c>
      <c r="D4" s="332" t="s">
        <v>84</v>
      </c>
      <c r="E4" s="332" t="s">
        <v>85</v>
      </c>
      <c r="F4" s="323" t="s">
        <v>86</v>
      </c>
      <c r="G4" s="438" t="s">
        <v>64</v>
      </c>
      <c r="H4" s="323" t="s">
        <v>64</v>
      </c>
      <c r="I4" s="323" t="s">
        <v>64</v>
      </c>
      <c r="J4" s="323" t="s">
        <v>64</v>
      </c>
      <c r="K4" s="314"/>
    </row>
    <row r="5" spans="1:12" ht="24.75" customHeight="1" x14ac:dyDescent="0.2">
      <c r="A5" s="434"/>
      <c r="B5" s="435"/>
      <c r="C5" s="436"/>
      <c r="D5" s="437"/>
      <c r="E5" s="437"/>
      <c r="F5" s="323"/>
      <c r="G5" s="439"/>
      <c r="H5" s="323"/>
      <c r="I5" s="323"/>
      <c r="J5" s="323"/>
    </row>
    <row r="6" spans="1:12" ht="15.75" x14ac:dyDescent="0.2">
      <c r="A6" s="58">
        <v>1</v>
      </c>
      <c r="B6" s="35" t="s">
        <v>0</v>
      </c>
      <c r="C6" s="93"/>
      <c r="D6" s="45"/>
      <c r="E6" s="45"/>
      <c r="F6" s="45"/>
      <c r="G6" s="154"/>
      <c r="H6" s="282"/>
      <c r="I6" s="155"/>
      <c r="J6" s="155"/>
      <c r="K6" s="315"/>
    </row>
    <row r="7" spans="1:12" ht="15.75" x14ac:dyDescent="0.2">
      <c r="A7" s="68">
        <v>2</v>
      </c>
      <c r="B7" s="32" t="s">
        <v>27</v>
      </c>
      <c r="C7" s="93"/>
      <c r="D7" s="45"/>
      <c r="E7" s="45"/>
      <c r="F7" s="45"/>
      <c r="G7" s="154"/>
      <c r="H7" s="282"/>
      <c r="I7" s="155"/>
      <c r="J7" s="155"/>
      <c r="K7" s="315" t="str">
        <f t="array" ref="K7:K31">[1]!'!Лист1!R16C8:R41C8'</f>
        <v>87</v>
      </c>
      <c r="L7" t="str">
        <f t="array" ref="L7:L31">[1]!'!Лист1!R16C2:R40C2'</f>
        <v>16631,02</v>
      </c>
    </row>
    <row r="8" spans="1:12" ht="15.75" x14ac:dyDescent="0.2">
      <c r="A8" s="68">
        <v>3</v>
      </c>
      <c r="B8" s="32" t="s">
        <v>1</v>
      </c>
      <c r="C8" s="250">
        <v>0</v>
      </c>
      <c r="D8" s="246">
        <v>0</v>
      </c>
      <c r="E8" s="246">
        <v>0</v>
      </c>
      <c r="F8" s="246">
        <v>0</v>
      </c>
      <c r="G8" s="257">
        <v>0</v>
      </c>
      <c r="H8" s="282">
        <v>0</v>
      </c>
      <c r="I8" s="238">
        <v>8807.7000000000007</v>
      </c>
      <c r="J8" s="238">
        <v>34.5</v>
      </c>
      <c r="K8" s="315" t="str">
        <v>36,5</v>
      </c>
      <c r="L8" t="str">
        <v>8807,7</v>
      </c>
    </row>
    <row r="9" spans="1:12" ht="15.75" x14ac:dyDescent="0.2">
      <c r="A9" s="68">
        <v>4</v>
      </c>
      <c r="B9" s="32" t="s">
        <v>2</v>
      </c>
      <c r="C9" s="283">
        <v>439</v>
      </c>
      <c r="D9" s="281">
        <v>341</v>
      </c>
      <c r="E9" s="281">
        <v>12391</v>
      </c>
      <c r="F9" s="281"/>
      <c r="G9" s="284">
        <v>15</v>
      </c>
      <c r="H9" s="282"/>
      <c r="I9" s="238">
        <v>16369.5</v>
      </c>
      <c r="J9" s="238">
        <v>7859.73</v>
      </c>
      <c r="K9" s="315" t="str">
        <v>13,79</v>
      </c>
      <c r="L9" t="str">
        <v>16369,5</v>
      </c>
    </row>
    <row r="10" spans="1:12" ht="15.75" x14ac:dyDescent="0.2">
      <c r="A10" s="68">
        <v>5</v>
      </c>
      <c r="B10" s="32" t="s">
        <v>3</v>
      </c>
      <c r="C10" s="283">
        <v>0</v>
      </c>
      <c r="D10" s="281">
        <v>0</v>
      </c>
      <c r="E10" s="281">
        <v>0</v>
      </c>
      <c r="F10" s="281">
        <v>0</v>
      </c>
      <c r="G10" s="284">
        <v>0</v>
      </c>
      <c r="H10" s="282">
        <v>0</v>
      </c>
      <c r="I10" s="238">
        <v>4596.5590000000002</v>
      </c>
      <c r="J10" s="238">
        <v>0</v>
      </c>
      <c r="K10" s="315" t="str">
        <v>0</v>
      </c>
      <c r="L10" t="str">
        <v>4596</v>
      </c>
    </row>
    <row r="11" spans="1:12" ht="15.75" x14ac:dyDescent="0.2">
      <c r="A11" s="68">
        <v>6</v>
      </c>
      <c r="B11" s="32" t="s">
        <v>4</v>
      </c>
      <c r="C11" s="250">
        <v>31</v>
      </c>
      <c r="D11" s="246">
        <v>1</v>
      </c>
      <c r="E11" s="246">
        <v>917</v>
      </c>
      <c r="F11" s="246">
        <v>28</v>
      </c>
      <c r="G11" s="257">
        <v>4.54</v>
      </c>
      <c r="H11" s="282">
        <v>3268</v>
      </c>
      <c r="I11" s="238">
        <v>385</v>
      </c>
      <c r="J11" s="238">
        <v>2.4</v>
      </c>
      <c r="K11" s="315" t="str">
        <v>362,4</v>
      </c>
      <c r="L11" t="str">
        <v>18205,6</v>
      </c>
    </row>
    <row r="12" spans="1:12" ht="15.75" x14ac:dyDescent="0.2">
      <c r="A12" s="68">
        <v>7</v>
      </c>
      <c r="B12" s="32" t="s">
        <v>5</v>
      </c>
      <c r="C12" s="93">
        <v>0</v>
      </c>
      <c r="D12" s="45">
        <v>0</v>
      </c>
      <c r="E12" s="45">
        <v>0</v>
      </c>
      <c r="F12" s="45">
        <v>0</v>
      </c>
      <c r="G12" s="154">
        <v>0</v>
      </c>
      <c r="H12" s="282">
        <v>0</v>
      </c>
      <c r="I12" s="155">
        <v>0</v>
      </c>
      <c r="J12" s="155">
        <v>38.5</v>
      </c>
      <c r="K12" s="315" t="str">
        <v>385</v>
      </c>
      <c r="L12" t="str">
        <v>1387187</v>
      </c>
    </row>
    <row r="13" spans="1:12" ht="15.75" x14ac:dyDescent="0.2">
      <c r="A13" s="68">
        <v>8</v>
      </c>
      <c r="B13" s="32" t="s">
        <v>6</v>
      </c>
      <c r="C13" s="93"/>
      <c r="D13" s="45"/>
      <c r="E13" s="45"/>
      <c r="F13" s="45"/>
      <c r="G13" s="154"/>
      <c r="H13" s="282"/>
      <c r="I13" s="155"/>
      <c r="J13" s="155"/>
      <c r="K13" s="315" t="str">
        <v>3,03</v>
      </c>
      <c r="L13" t="str">
        <v>5303,61</v>
      </c>
    </row>
    <row r="14" spans="1:12" ht="15.75" x14ac:dyDescent="0.2">
      <c r="A14" s="68">
        <v>9</v>
      </c>
      <c r="B14" s="32" t="s">
        <v>7</v>
      </c>
      <c r="C14" s="93">
        <v>0</v>
      </c>
      <c r="D14" s="45">
        <v>0</v>
      </c>
      <c r="E14" s="45">
        <v>0</v>
      </c>
      <c r="F14" s="45">
        <v>0</v>
      </c>
      <c r="G14" s="154">
        <v>0</v>
      </c>
      <c r="H14" s="282">
        <v>0</v>
      </c>
      <c r="I14" s="155">
        <v>14205.6</v>
      </c>
      <c r="J14" s="155">
        <v>1063.2</v>
      </c>
      <c r="K14" s="315" t="str">
        <v>15,4</v>
      </c>
      <c r="L14" t="str">
        <v>14205,6</v>
      </c>
    </row>
    <row r="15" spans="1:12" ht="15.75" x14ac:dyDescent="0.2">
      <c r="A15" s="68">
        <v>10</v>
      </c>
      <c r="B15" s="32" t="s">
        <v>8</v>
      </c>
      <c r="C15" s="93">
        <v>0</v>
      </c>
      <c r="D15" s="45">
        <v>0</v>
      </c>
      <c r="E15" s="45">
        <v>0</v>
      </c>
      <c r="F15" s="45">
        <v>0</v>
      </c>
      <c r="G15" s="154">
        <v>0</v>
      </c>
      <c r="H15" s="282">
        <v>0</v>
      </c>
      <c r="I15" s="155">
        <v>18956.7</v>
      </c>
      <c r="J15" s="155">
        <v>55.59</v>
      </c>
      <c r="K15" s="315" t="str">
        <v>55,59</v>
      </c>
      <c r="L15" t="str">
        <v>18956,7</v>
      </c>
    </row>
    <row r="16" spans="1:12" ht="15.75" x14ac:dyDescent="0.2">
      <c r="A16" s="68">
        <v>11</v>
      </c>
      <c r="B16" s="32" t="s">
        <v>9</v>
      </c>
      <c r="C16" s="93"/>
      <c r="D16" s="45"/>
      <c r="E16" s="45"/>
      <c r="F16" s="45"/>
      <c r="G16" s="154"/>
      <c r="H16" s="282"/>
      <c r="I16" s="155"/>
      <c r="J16" s="155"/>
      <c r="K16" s="315" t="str">
        <v>0</v>
      </c>
      <c r="L16" t="str">
        <v>11391,8</v>
      </c>
    </row>
    <row r="17" spans="1:15" ht="15.75" x14ac:dyDescent="0.2">
      <c r="A17" s="290">
        <v>12</v>
      </c>
      <c r="B17" s="286" t="s">
        <v>10</v>
      </c>
      <c r="C17" s="251"/>
      <c r="D17" s="251"/>
      <c r="E17" s="251"/>
      <c r="F17" s="251"/>
      <c r="G17" s="291"/>
      <c r="H17" s="252"/>
      <c r="I17" s="241"/>
      <c r="J17" s="241"/>
      <c r="K17" s="315" t="str">
        <v>0</v>
      </c>
      <c r="L17" t="str">
        <v>0</v>
      </c>
    </row>
    <row r="18" spans="1:15" ht="15.75" x14ac:dyDescent="0.2">
      <c r="A18" s="68">
        <v>13</v>
      </c>
      <c r="B18" s="32" t="s">
        <v>11</v>
      </c>
      <c r="C18" s="93">
        <v>286</v>
      </c>
      <c r="D18" s="45">
        <v>185</v>
      </c>
      <c r="E18" s="45">
        <v>8317</v>
      </c>
      <c r="F18" s="45">
        <v>4</v>
      </c>
      <c r="G18" s="154">
        <v>43</v>
      </c>
      <c r="H18" s="282">
        <v>43</v>
      </c>
      <c r="I18" s="155">
        <v>4713.3249999999998</v>
      </c>
      <c r="J18" s="155">
        <v>152</v>
      </c>
      <c r="K18" s="315" t="str">
        <v>0</v>
      </c>
      <c r="L18" t="str">
        <v>6353,15</v>
      </c>
    </row>
    <row r="19" spans="1:15" ht="15.75" x14ac:dyDescent="0.2">
      <c r="A19" s="68">
        <v>14</v>
      </c>
      <c r="B19" s="32" t="s">
        <v>12</v>
      </c>
      <c r="C19" s="93">
        <v>11</v>
      </c>
      <c r="D19" s="45">
        <v>11</v>
      </c>
      <c r="E19" s="45">
        <v>191</v>
      </c>
      <c r="F19" s="45">
        <v>0</v>
      </c>
      <c r="G19" s="154">
        <v>20</v>
      </c>
      <c r="H19" s="282" t="s">
        <v>100</v>
      </c>
      <c r="I19" s="155">
        <v>8596.4</v>
      </c>
      <c r="J19" s="155">
        <v>1512.94</v>
      </c>
      <c r="K19" s="315" t="str">
        <v>2,67</v>
      </c>
      <c r="L19" t="str">
        <v>8596,4</v>
      </c>
    </row>
    <row r="20" spans="1:15" ht="15.75" x14ac:dyDescent="0.2">
      <c r="A20" s="103">
        <v>15</v>
      </c>
      <c r="B20" s="88" t="s">
        <v>13</v>
      </c>
      <c r="C20" s="93">
        <v>287</v>
      </c>
      <c r="D20" s="45">
        <v>70</v>
      </c>
      <c r="E20" s="45">
        <v>5439</v>
      </c>
      <c r="F20" s="45">
        <v>0</v>
      </c>
      <c r="G20" s="154">
        <v>37</v>
      </c>
      <c r="H20" s="282">
        <v>2500</v>
      </c>
      <c r="I20" s="155">
        <v>5526.5249999999996</v>
      </c>
      <c r="J20" s="155">
        <v>3.867</v>
      </c>
      <c r="K20" s="315" t="str">
        <v>0</v>
      </c>
      <c r="L20" t="str">
        <v>5526</v>
      </c>
    </row>
    <row r="21" spans="1:15" ht="15.75" x14ac:dyDescent="0.2">
      <c r="A21" s="68">
        <v>16</v>
      </c>
      <c r="B21" s="32" t="s">
        <v>14</v>
      </c>
      <c r="C21" s="93"/>
      <c r="D21" s="45"/>
      <c r="E21" s="45"/>
      <c r="F21" s="45"/>
      <c r="G21" s="154"/>
      <c r="H21" s="282"/>
      <c r="I21" s="155">
        <v>8306</v>
      </c>
      <c r="J21" s="155">
        <v>45</v>
      </c>
      <c r="K21" s="315" t="str">
        <v>15</v>
      </c>
      <c r="L21" t="str">
        <v>8310</v>
      </c>
    </row>
    <row r="22" spans="1:15" ht="15.75" x14ac:dyDescent="0.2">
      <c r="A22" s="68">
        <v>17</v>
      </c>
      <c r="B22" s="32" t="s">
        <v>15</v>
      </c>
      <c r="C22" s="250">
        <v>6</v>
      </c>
      <c r="D22" s="246">
        <v>1</v>
      </c>
      <c r="E22" s="246">
        <v>161</v>
      </c>
      <c r="F22" s="246">
        <v>0</v>
      </c>
      <c r="G22" s="257">
        <v>25</v>
      </c>
      <c r="H22" s="282">
        <v>0</v>
      </c>
      <c r="I22" s="238">
        <v>8610.09</v>
      </c>
      <c r="J22" s="238">
        <v>17.09</v>
      </c>
      <c r="K22" s="315" t="str">
        <v>17,09</v>
      </c>
      <c r="L22" t="str">
        <v>8610,46</v>
      </c>
    </row>
    <row r="23" spans="1:15" ht="15.75" x14ac:dyDescent="0.2">
      <c r="A23" s="68">
        <v>18</v>
      </c>
      <c r="B23" s="32" t="s">
        <v>16</v>
      </c>
      <c r="C23" s="93">
        <v>49</v>
      </c>
      <c r="D23" s="45">
        <v>22</v>
      </c>
      <c r="E23" s="45">
        <v>1596</v>
      </c>
      <c r="F23" s="45">
        <v>21</v>
      </c>
      <c r="G23" s="154">
        <v>25</v>
      </c>
      <c r="H23" s="282">
        <v>550</v>
      </c>
      <c r="I23" s="155">
        <v>7427.4549999999999</v>
      </c>
      <c r="J23" s="155">
        <v>7.8</v>
      </c>
      <c r="K23" s="315" t="str">
        <v>7,8</v>
      </c>
      <c r="L23" t="str">
        <v>12253,1</v>
      </c>
    </row>
    <row r="24" spans="1:15" ht="15.75" x14ac:dyDescent="0.2">
      <c r="A24" s="68">
        <v>19</v>
      </c>
      <c r="B24" s="32" t="s">
        <v>17</v>
      </c>
      <c r="C24" s="231">
        <v>0</v>
      </c>
      <c r="D24" s="226">
        <v>0</v>
      </c>
      <c r="E24" s="226">
        <v>0</v>
      </c>
      <c r="F24" s="226">
        <v>0</v>
      </c>
      <c r="G24" s="237">
        <v>0</v>
      </c>
      <c r="H24" s="282">
        <v>0</v>
      </c>
      <c r="I24" s="238">
        <v>5204.07</v>
      </c>
      <c r="J24" s="238">
        <v>7.3</v>
      </c>
      <c r="K24" s="315" t="str">
        <v>7,3</v>
      </c>
      <c r="L24" t="str">
        <v>5204,07</v>
      </c>
    </row>
    <row r="25" spans="1:15" ht="15.75" x14ac:dyDescent="0.2">
      <c r="A25" s="68">
        <v>20</v>
      </c>
      <c r="B25" s="32" t="s">
        <v>18</v>
      </c>
      <c r="C25" s="93"/>
      <c r="D25" s="45"/>
      <c r="E25" s="45"/>
      <c r="F25" s="45"/>
      <c r="G25" s="154"/>
      <c r="H25" s="282"/>
      <c r="I25" s="155"/>
      <c r="J25" s="155"/>
      <c r="K25" s="315" t="str">
        <v>0</v>
      </c>
      <c r="L25" t="str">
        <v>13213,078</v>
      </c>
    </row>
    <row r="26" spans="1:15" ht="15.75" x14ac:dyDescent="0.2">
      <c r="A26" s="68">
        <v>21</v>
      </c>
      <c r="B26" s="32" t="s">
        <v>19</v>
      </c>
      <c r="C26" s="250">
        <v>0</v>
      </c>
      <c r="D26" s="246">
        <v>0</v>
      </c>
      <c r="E26" s="246">
        <v>0</v>
      </c>
      <c r="F26" s="246">
        <v>0</v>
      </c>
      <c r="G26" s="257">
        <v>0</v>
      </c>
      <c r="H26" s="282">
        <v>0</v>
      </c>
      <c r="I26" s="238">
        <v>0</v>
      </c>
      <c r="J26" s="238">
        <v>0</v>
      </c>
      <c r="K26" s="315" t="str">
        <v>14</v>
      </c>
      <c r="L26" t="str">
        <v>2523,7</v>
      </c>
    </row>
    <row r="27" spans="1:15" ht="15.75" customHeight="1" x14ac:dyDescent="0.2">
      <c r="A27" s="68">
        <v>22</v>
      </c>
      <c r="B27" s="32" t="s">
        <v>20</v>
      </c>
      <c r="C27" s="93">
        <v>6</v>
      </c>
      <c r="D27" s="45">
        <v>3</v>
      </c>
      <c r="E27" s="45">
        <v>469</v>
      </c>
      <c r="F27" s="45">
        <v>0</v>
      </c>
      <c r="G27" s="154">
        <v>15</v>
      </c>
      <c r="H27" s="282"/>
      <c r="I27" s="155">
        <v>13991</v>
      </c>
      <c r="J27" s="269">
        <v>10.7</v>
      </c>
      <c r="K27" s="316" t="str">
        <v>10,7</v>
      </c>
      <c r="L27" s="270" t="str">
        <v>13991</v>
      </c>
      <c r="M27" s="270"/>
      <c r="N27" s="270"/>
      <c r="O27" s="270"/>
    </row>
    <row r="28" spans="1:15" ht="15.75" x14ac:dyDescent="0.25">
      <c r="A28" s="68">
        <v>23</v>
      </c>
      <c r="B28" s="32" t="s">
        <v>21</v>
      </c>
      <c r="C28" s="267" t="s">
        <v>101</v>
      </c>
      <c r="D28" s="268" t="s">
        <v>101</v>
      </c>
      <c r="E28" s="268" t="s">
        <v>101</v>
      </c>
      <c r="F28" s="268" t="s">
        <v>101</v>
      </c>
      <c r="G28" s="268" t="s">
        <v>101</v>
      </c>
      <c r="H28" s="268" t="s">
        <v>101</v>
      </c>
      <c r="I28" s="266">
        <v>9200.75</v>
      </c>
      <c r="J28" s="266">
        <v>1370.07</v>
      </c>
      <c r="K28" s="315" t="str">
        <v>8,9</v>
      </c>
      <c r="L28" t="str">
        <v>13143,5</v>
      </c>
    </row>
    <row r="29" spans="1:15" ht="15.75" x14ac:dyDescent="0.2">
      <c r="A29" s="68">
        <v>24</v>
      </c>
      <c r="B29" s="32" t="s">
        <v>22</v>
      </c>
      <c r="C29" s="93">
        <v>163</v>
      </c>
      <c r="D29" s="45">
        <v>101</v>
      </c>
      <c r="E29" s="45">
        <v>1471</v>
      </c>
      <c r="F29" s="45">
        <v>0</v>
      </c>
      <c r="G29" s="154">
        <v>13.25</v>
      </c>
      <c r="H29" s="282">
        <v>13.25</v>
      </c>
      <c r="I29" s="155">
        <v>0</v>
      </c>
      <c r="J29" s="155">
        <v>0</v>
      </c>
      <c r="K29" s="315" t="str">
        <v>26,04</v>
      </c>
      <c r="L29" t="str">
        <v>5768,98</v>
      </c>
    </row>
    <row r="30" spans="1:15" ht="15.75" x14ac:dyDescent="0.2">
      <c r="A30" s="68">
        <v>25</v>
      </c>
      <c r="B30" s="32" t="s">
        <v>23</v>
      </c>
      <c r="C30" s="93">
        <v>0</v>
      </c>
      <c r="D30" s="45">
        <v>0</v>
      </c>
      <c r="E30" s="45">
        <v>0</v>
      </c>
      <c r="F30" s="45">
        <v>0</v>
      </c>
      <c r="G30" s="154">
        <v>0</v>
      </c>
      <c r="H30" s="282">
        <v>0</v>
      </c>
      <c r="I30" s="155">
        <v>0</v>
      </c>
      <c r="J30" s="155">
        <v>0</v>
      </c>
      <c r="K30" s="315" t="str">
        <v>52,98</v>
      </c>
      <c r="L30" t="str">
        <v>11132,28</v>
      </c>
    </row>
    <row r="31" spans="1:15" ht="15.75" x14ac:dyDescent="0.2">
      <c r="A31" s="68">
        <v>26</v>
      </c>
      <c r="B31" s="32" t="s">
        <v>24</v>
      </c>
      <c r="C31" s="93">
        <v>1284</v>
      </c>
      <c r="D31" s="45">
        <v>581</v>
      </c>
      <c r="E31" s="45">
        <v>77767</v>
      </c>
      <c r="F31" s="45">
        <v>0</v>
      </c>
      <c r="G31" s="154">
        <v>25.96</v>
      </c>
      <c r="H31" s="282">
        <v>0</v>
      </c>
      <c r="I31" s="155">
        <v>0</v>
      </c>
      <c r="J31" s="155">
        <v>0</v>
      </c>
      <c r="K31" s="315" t="str">
        <v>52,209</v>
      </c>
      <c r="L31" t="str">
        <v>1684,4</v>
      </c>
    </row>
    <row r="32" spans="1:15" ht="16.5" thickBot="1" x14ac:dyDescent="0.25">
      <c r="A32" s="69">
        <v>27</v>
      </c>
      <c r="B32" s="39" t="s">
        <v>25</v>
      </c>
      <c r="C32" s="93"/>
      <c r="D32" s="166"/>
      <c r="E32" s="166"/>
      <c r="F32" s="166"/>
      <c r="G32" s="156"/>
      <c r="H32" s="47"/>
      <c r="I32" s="155"/>
      <c r="J32" s="155"/>
      <c r="K32" s="315"/>
    </row>
    <row r="33" spans="1:12" ht="16.5" thickBot="1" x14ac:dyDescent="0.25">
      <c r="A33" s="319" t="s">
        <v>43</v>
      </c>
      <c r="B33" s="428"/>
      <c r="C33" s="97">
        <f>SUM(C6:C32)</f>
        <v>2562</v>
      </c>
      <c r="D33" s="97">
        <f>SUM(D6:D32)</f>
        <v>1316</v>
      </c>
      <c r="E33" s="97">
        <f>SUM(E6:E32)</f>
        <v>108719</v>
      </c>
      <c r="F33" s="97">
        <f>SUM(F6:F32)</f>
        <v>53</v>
      </c>
      <c r="G33" s="177">
        <f>AVERAGE((G9+G11+G18+G19+G20+G22+G23+G27+G29+G31)/10)</f>
        <v>22.375</v>
      </c>
      <c r="H33" s="177">
        <f>AVERAGE(H11+H18+H20+H23+H29)/5</f>
        <v>1274.8499999999999</v>
      </c>
      <c r="I33" s="177">
        <f>SUM(I6:I32)</f>
        <v>134896.674</v>
      </c>
      <c r="J33" s="97">
        <f>SUM(J6:J32)</f>
        <v>12180.687</v>
      </c>
      <c r="K33" s="315" t="str">
        <f t="array" ref="K33">[1]!'!Лист1!R41C8'</f>
        <v>1173,399</v>
      </c>
      <c r="L33" t="str">
        <f t="array" ref="L33">[1]!'!Лист1!R41C2'</f>
        <v>1617964,648</v>
      </c>
    </row>
    <row r="34" spans="1:12" ht="15.75" x14ac:dyDescent="0.2">
      <c r="C34" s="311"/>
      <c r="E34" s="312"/>
      <c r="F34" s="312"/>
      <c r="J34" s="6"/>
    </row>
    <row r="36" spans="1:12" x14ac:dyDescent="0.2">
      <c r="G36" s="317"/>
    </row>
  </sheetData>
  <mergeCells count="14">
    <mergeCell ref="I4:I5"/>
    <mergeCell ref="J4:J5"/>
    <mergeCell ref="A33:B33"/>
    <mergeCell ref="A1:B1"/>
    <mergeCell ref="A2:J2"/>
    <mergeCell ref="A3:A5"/>
    <mergeCell ref="B3:B5"/>
    <mergeCell ref="C3:F3"/>
    <mergeCell ref="C4:C5"/>
    <mergeCell ref="D4:D5"/>
    <mergeCell ref="E4:E5"/>
    <mergeCell ref="F4:F5"/>
    <mergeCell ref="G4:G5"/>
    <mergeCell ref="H4:H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1</vt:lpstr>
      <vt:lpstr>2</vt:lpstr>
      <vt:lpstr>3</vt:lpstr>
      <vt:lpstr>4</vt:lpstr>
    </vt:vector>
  </TitlesOfParts>
  <Company>МЖКГ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Скарбенчук Світлана Михайлівна</cp:lastModifiedBy>
  <cp:lastPrinted>2021-03-09T12:23:11Z</cp:lastPrinted>
  <dcterms:created xsi:type="dcterms:W3CDTF">2008-08-04T09:36:38Z</dcterms:created>
  <dcterms:modified xsi:type="dcterms:W3CDTF">2026-04-21T09:05:23Z</dcterms:modified>
</cp:coreProperties>
</file>