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 Світлана\РІЧНІ ЗВІТИ\заповнені\зливова\"/>
    </mc:Choice>
  </mc:AlternateContent>
  <bookViews>
    <workbookView xWindow="0" yWindow="120" windowWidth="19440" windowHeight="7680"/>
  </bookViews>
  <sheets>
    <sheet name="дощова" sheetId="1" r:id="rId1"/>
  </sheets>
  <calcPr calcId="162913"/>
</workbook>
</file>

<file path=xl/calcChain.xml><?xml version="1.0" encoding="utf-8"?>
<calcChain xmlns="http://schemas.openxmlformats.org/spreadsheetml/2006/main">
  <c r="P9" i="1" l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F26" i="1" l="1"/>
  <c r="F18" i="1" l="1"/>
  <c r="X33" i="1"/>
  <c r="AG33" i="1"/>
  <c r="AF33" i="1"/>
  <c r="AE33" i="1"/>
  <c r="AD33" i="1"/>
  <c r="AC33" i="1"/>
  <c r="AB33" i="1"/>
  <c r="AA33" i="1"/>
  <c r="Y33" i="1"/>
  <c r="W33" i="1"/>
  <c r="V33" i="1"/>
  <c r="U33" i="1"/>
  <c r="T33" i="1"/>
  <c r="S33" i="1"/>
  <c r="R33" i="1"/>
  <c r="O33" i="1"/>
  <c r="N33" i="1"/>
  <c r="M33" i="1"/>
  <c r="L33" i="1"/>
  <c r="K33" i="1"/>
  <c r="J33" i="1"/>
  <c r="I33" i="1"/>
  <c r="H33" i="1"/>
  <c r="E33" i="1"/>
  <c r="D33" i="1"/>
  <c r="B33" i="1"/>
  <c r="C33" i="1"/>
  <c r="P33" i="1" l="1"/>
  <c r="Q33" i="1"/>
  <c r="G33" i="1"/>
  <c r="Z33" i="1"/>
  <c r="F33" i="1"/>
</calcChain>
</file>

<file path=xl/sharedStrings.xml><?xml version="1.0" encoding="utf-8"?>
<sst xmlns="http://schemas.openxmlformats.org/spreadsheetml/2006/main" count="92" uniqueCount="55">
  <si>
    <t>Вулиці, обладнаі зливовою каналізацією, від загальної їх протяжності, %</t>
  </si>
  <si>
    <t>Всього, тис грн</t>
  </si>
  <si>
    <t>Будівництво зливової каналізації</t>
  </si>
  <si>
    <t>Капітальний ремонт зливової каналізації</t>
  </si>
  <si>
    <t>Поточний ремонт зливової каналізації</t>
  </si>
  <si>
    <t>Утримання та очищення зливової каналізації</t>
  </si>
  <si>
    <t>протяжність, км</t>
  </si>
  <si>
    <t>вартість, тис.грн</t>
  </si>
  <si>
    <t>Очищена зливова каналізація від її загальної протяжності, %</t>
  </si>
  <si>
    <t>у т. ч.:</t>
  </si>
  <si>
    <t>Вінницька</t>
  </si>
  <si>
    <t>Волинська</t>
  </si>
  <si>
    <t>Дніпропетровська</t>
  </si>
  <si>
    <t>Донецька</t>
  </si>
  <si>
    <t>Житомирська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</si>
  <si>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</si>
  <si>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</si>
  <si>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</si>
  <si>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</si>
  <si>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</si>
  <si>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</si>
  <si>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</si>
  <si>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</si>
  <si>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</si>
  <si>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</si>
  <si>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</si>
  <si>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</si>
  <si>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</si>
  <si>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 xml:space="preserve">Херсонська </t>
  </si>
  <si>
    <t>Хмельницька</t>
  </si>
  <si>
    <t>Черкаська</t>
  </si>
  <si>
    <t>Чернівецька</t>
  </si>
  <si>
    <t>Чернігівська</t>
  </si>
  <si>
    <t>м.Київ</t>
  </si>
  <si>
    <t>Вартість утримання зливової каналізації на рік, тис.грн.</t>
  </si>
  <si>
    <t>РАЗОМ:</t>
  </si>
  <si>
    <t xml:space="preserve">         Протяжність зливової каналізації, км</t>
  </si>
  <si>
    <t xml:space="preserve">         Протяжність вулиць, км</t>
  </si>
  <si>
    <t xml:space="preserve">        Протяжність вулиць, обладнаних зливовою каналізацією, км</t>
  </si>
  <si>
    <t xml:space="preserve">         Протяжність вулць, обладнаних  комунальною каналізацією, в яку скидають зливові води, км</t>
  </si>
  <si>
    <t>Закарпатська*</t>
  </si>
  <si>
    <t xml:space="preserve"> </t>
  </si>
  <si>
    <t>Показники стану зливової системи в Україні за 2025 рік</t>
  </si>
  <si>
    <t>Заплановано здійснити заходи у 2026 році</t>
  </si>
  <si>
    <t>Загальна потреба у здійсненні заходів у 2025 році, у т.ч.</t>
  </si>
  <si>
    <t>Здійснено заходів у 2025 році, у т.ч.</t>
  </si>
  <si>
    <t xml:space="preserve">* в населених пунктах Закарпатської області відсутня зливова каналізація, а функціонує загальносплавна каналізаційна мережа (господарсько-побутова і зливова)* примітка до гр.5:  у населених пунктах області у 2025 р.територіальними громадами проведено інвентаризацію протяжності вулиць, обладнаних комунальною каналізацією, в яку скидають зливові води (км), та, які не функціонують і не підлягають відновленню - виведено з обліку. </t>
  </si>
  <si>
    <t>##</t>
  </si>
  <si>
    <t>#####</t>
  </si>
  <si>
    <t>14221/30397</t>
  </si>
  <si>
    <t>153945,82</t>
  </si>
  <si>
    <t>14397/30565</t>
  </si>
  <si>
    <t>80507,02</t>
  </si>
  <si>
    <t xml:space="preserve"> 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</si>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</sst>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Georgia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6" xfId="0" applyNumberFormat="1" applyFont="1" applyFill="1" applyBorder="1" applyAlignment="1">
      <alignment horizontal="center" wrapText="1"/>
    </xf>
    <xf numFmtId="2" fontId="3" fillId="4" borderId="5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left" vertical="center" wrapText="1"/>
    </xf>
    <xf numFmtId="2" fontId="1" fillId="5" borderId="6" xfId="0" applyNumberFormat="1" applyFont="1" applyFill="1" applyBorder="1" applyAlignment="1">
      <alignment horizontal="center" wrapText="1"/>
    </xf>
    <xf numFmtId="2" fontId="1" fillId="5" borderId="5" xfId="0" applyNumberFormat="1" applyFont="1" applyFill="1" applyBorder="1" applyAlignment="1">
      <alignment horizontal="center" wrapText="1"/>
    </xf>
    <xf numFmtId="0" fontId="1" fillId="4" borderId="24" xfId="0" applyFont="1" applyFill="1" applyBorder="1" applyAlignment="1">
      <alignment horizontal="left" vertical="center" wrapText="1"/>
    </xf>
    <xf numFmtId="2" fontId="1" fillId="2" borderId="24" xfId="0" applyNumberFormat="1" applyFont="1" applyFill="1" applyBorder="1" applyAlignment="1">
      <alignment horizontal="center" wrapText="1"/>
    </xf>
    <xf numFmtId="2" fontId="3" fillId="4" borderId="25" xfId="0" applyNumberFormat="1" applyFont="1" applyFill="1" applyBorder="1" applyAlignment="1">
      <alignment horizontal="center" wrapText="1"/>
    </xf>
    <xf numFmtId="2" fontId="1" fillId="2" borderId="25" xfId="0" applyNumberFormat="1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2" fontId="3" fillId="4" borderId="30" xfId="0" applyNumberFormat="1" applyFont="1" applyFill="1" applyBorder="1" applyAlignment="1">
      <alignment horizontal="center" wrapText="1"/>
    </xf>
    <xf numFmtId="2" fontId="3" fillId="4" borderId="32" xfId="0" applyNumberFormat="1" applyFont="1" applyFill="1" applyBorder="1" applyAlignment="1">
      <alignment horizontal="center" wrapText="1"/>
    </xf>
    <xf numFmtId="2" fontId="4" fillId="4" borderId="30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6" xfId="0" applyNumberFormat="1" applyFont="1" applyFill="1" applyBorder="1" applyAlignment="1">
      <alignment horizontal="center" wrapText="1"/>
    </xf>
    <xf numFmtId="2" fontId="3" fillId="4" borderId="5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6" xfId="0" applyNumberFormat="1" applyFont="1" applyFill="1" applyBorder="1" applyAlignment="1">
      <alignment horizontal="center" wrapText="1"/>
    </xf>
    <xf numFmtId="2" fontId="1" fillId="4" borderId="5" xfId="0" applyNumberFormat="1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textRotation="90" wrapText="1"/>
    </xf>
    <xf numFmtId="0" fontId="7" fillId="2" borderId="17" xfId="0" applyFont="1" applyFill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textRotation="90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textRotation="90" wrapText="1"/>
    </xf>
    <xf numFmtId="0" fontId="10" fillId="2" borderId="15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7" fillId="0" borderId="24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wrapText="1"/>
    </xf>
    <xf numFmtId="0" fontId="7" fillId="0" borderId="26" xfId="0" applyFont="1" applyFill="1" applyBorder="1" applyAlignment="1">
      <alignment horizont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7" fillId="2" borderId="13" xfId="0" applyFont="1" applyFill="1" applyBorder="1" applyAlignment="1">
      <alignment horizontal="center" vertical="center" textRotation="90" wrapText="1"/>
    </xf>
    <xf numFmtId="0" fontId="7" fillId="2" borderId="14" xfId="0" applyFont="1" applyFill="1" applyBorder="1" applyAlignment="1">
      <alignment horizontal="center" vertical="center" textRotation="90" wrapText="1"/>
    </xf>
  </cellXfs>
  <cellStyles count="3">
    <cellStyle name="Звичайни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zoomScale="110" zoomScaleNormal="110" workbookViewId="0">
      <selection activeCell="B10" sqref="B10:AG10"/>
    </sheetView>
  </sheetViews>
  <sheetFormatPr defaultRowHeight="15" x14ac:dyDescent="0.25"/>
  <cols>
    <col min="1" max="1" width="17.5703125" style="3" customWidth="1"/>
    <col min="2" max="2" width="12.28515625" style="1" customWidth="1"/>
    <col min="3" max="3" width="11.28515625" style="1" customWidth="1"/>
    <col min="4" max="5" width="9.28515625" style="1" bestFit="1" customWidth="1"/>
    <col min="6" max="6" width="12.7109375" style="4" customWidth="1"/>
    <col min="7" max="7" width="9.28515625" style="4" bestFit="1" customWidth="1"/>
    <col min="8" max="14" width="9.28515625" style="1" bestFit="1" customWidth="1"/>
    <col min="15" max="15" width="9.42578125" style="1" bestFit="1" customWidth="1"/>
    <col min="16" max="16" width="11.42578125" style="4" customWidth="1"/>
    <col min="17" max="17" width="9.85546875" style="4" customWidth="1"/>
    <col min="18" max="18" width="9.28515625" style="1" bestFit="1" customWidth="1"/>
    <col min="19" max="19" width="9.85546875" style="1" customWidth="1"/>
    <col min="20" max="23" width="9.28515625" style="1" bestFit="1" customWidth="1"/>
    <col min="24" max="24" width="9.28515625" style="1" customWidth="1"/>
    <col min="25" max="25" width="10.42578125" style="1" bestFit="1" customWidth="1"/>
    <col min="26" max="26" width="10.42578125" style="4" bestFit="1" customWidth="1"/>
    <col min="27" max="27" width="9.28515625" style="1" bestFit="1" customWidth="1"/>
    <col min="28" max="28" width="10.5703125" style="1" bestFit="1" customWidth="1"/>
    <col min="29" max="29" width="9.28515625" style="1" bestFit="1" customWidth="1"/>
    <col min="30" max="30" width="9.5703125" style="1" bestFit="1" customWidth="1"/>
    <col min="31" max="32" width="9.28515625" style="1" bestFit="1" customWidth="1"/>
    <col min="33" max="33" width="10.7109375" style="1" customWidth="1"/>
    <col min="34" max="16384" width="9.140625" style="1"/>
  </cols>
  <sheetData>
    <row r="1" spans="1:33" ht="3" customHeight="1" x14ac:dyDescent="0.25"/>
    <row r="2" spans="1:33" ht="33" customHeight="1" thickBot="1" x14ac:dyDescent="0.3">
      <c r="A2" s="58" t="s">
        <v>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2"/>
    </row>
    <row r="3" spans="1:33" s="5" customFormat="1" ht="32.25" customHeight="1" x14ac:dyDescent="0.2">
      <c r="A3" s="68"/>
      <c r="B3" s="59" t="s">
        <v>36</v>
      </c>
      <c r="C3" s="62" t="s">
        <v>37</v>
      </c>
      <c r="D3" s="62" t="s">
        <v>38</v>
      </c>
      <c r="E3" s="62" t="s">
        <v>39</v>
      </c>
      <c r="F3" s="65" t="s">
        <v>0</v>
      </c>
      <c r="G3" s="40" t="s">
        <v>45</v>
      </c>
      <c r="H3" s="41"/>
      <c r="I3" s="41"/>
      <c r="J3" s="41"/>
      <c r="K3" s="41"/>
      <c r="L3" s="41"/>
      <c r="M3" s="41"/>
      <c r="N3" s="41"/>
      <c r="O3" s="41"/>
      <c r="P3" s="42"/>
      <c r="Q3" s="71" t="s">
        <v>43</v>
      </c>
      <c r="R3" s="72"/>
      <c r="S3" s="72"/>
      <c r="T3" s="72"/>
      <c r="U3" s="72"/>
      <c r="V3" s="72"/>
      <c r="W3" s="72"/>
      <c r="X3" s="72"/>
      <c r="Y3" s="73"/>
      <c r="Z3" s="40" t="s">
        <v>44</v>
      </c>
      <c r="AA3" s="41"/>
      <c r="AB3" s="41"/>
      <c r="AC3" s="41"/>
      <c r="AD3" s="41"/>
      <c r="AE3" s="41"/>
      <c r="AF3" s="41"/>
      <c r="AG3" s="42"/>
    </row>
    <row r="4" spans="1:33" s="5" customFormat="1" ht="30.6" customHeight="1" x14ac:dyDescent="0.2">
      <c r="A4" s="69"/>
      <c r="B4" s="60"/>
      <c r="C4" s="63"/>
      <c r="D4" s="63"/>
      <c r="E4" s="63"/>
      <c r="F4" s="66"/>
      <c r="G4" s="43" t="s">
        <v>1</v>
      </c>
      <c r="H4" s="45" t="s">
        <v>2</v>
      </c>
      <c r="I4" s="45"/>
      <c r="J4" s="45" t="s">
        <v>3</v>
      </c>
      <c r="K4" s="45"/>
      <c r="L4" s="45" t="s">
        <v>4</v>
      </c>
      <c r="M4" s="45"/>
      <c r="N4" s="45" t="s">
        <v>5</v>
      </c>
      <c r="O4" s="45"/>
      <c r="P4" s="74" t="s">
        <v>8</v>
      </c>
      <c r="Q4" s="49" t="s">
        <v>9</v>
      </c>
      <c r="R4" s="45"/>
      <c r="S4" s="45"/>
      <c r="T4" s="45"/>
      <c r="U4" s="45"/>
      <c r="V4" s="45"/>
      <c r="W4" s="45"/>
      <c r="X4" s="45"/>
      <c r="Y4" s="50"/>
      <c r="Z4" s="43" t="s">
        <v>1</v>
      </c>
      <c r="AA4" s="45" t="s">
        <v>2</v>
      </c>
      <c r="AB4" s="45"/>
      <c r="AC4" s="45" t="s">
        <v>3</v>
      </c>
      <c r="AD4" s="45"/>
      <c r="AE4" s="45" t="s">
        <v>4</v>
      </c>
      <c r="AF4" s="45"/>
      <c r="AG4" s="46" t="s">
        <v>34</v>
      </c>
    </row>
    <row r="5" spans="1:33" s="5" customFormat="1" ht="28.5" customHeight="1" x14ac:dyDescent="0.2">
      <c r="A5" s="69"/>
      <c r="B5" s="60"/>
      <c r="C5" s="63"/>
      <c r="D5" s="63"/>
      <c r="E5" s="63"/>
      <c r="F5" s="66"/>
      <c r="G5" s="43"/>
      <c r="H5" s="45"/>
      <c r="I5" s="45"/>
      <c r="J5" s="45"/>
      <c r="K5" s="45"/>
      <c r="L5" s="45"/>
      <c r="M5" s="45"/>
      <c r="N5" s="45"/>
      <c r="O5" s="45"/>
      <c r="P5" s="75"/>
      <c r="Q5" s="51" t="s">
        <v>1</v>
      </c>
      <c r="R5" s="53" t="s">
        <v>2</v>
      </c>
      <c r="S5" s="54"/>
      <c r="T5" s="53" t="s">
        <v>3</v>
      </c>
      <c r="U5" s="54"/>
      <c r="V5" s="53" t="s">
        <v>4</v>
      </c>
      <c r="W5" s="54"/>
      <c r="X5" s="53" t="s">
        <v>5</v>
      </c>
      <c r="Y5" s="55"/>
      <c r="Z5" s="43"/>
      <c r="AA5" s="45"/>
      <c r="AB5" s="45"/>
      <c r="AC5" s="45"/>
      <c r="AD5" s="45"/>
      <c r="AE5" s="45"/>
      <c r="AF5" s="45"/>
      <c r="AG5" s="47"/>
    </row>
    <row r="6" spans="1:33" s="5" customFormat="1" ht="38.25" customHeight="1" thickBot="1" x14ac:dyDescent="0.25">
      <c r="A6" s="70"/>
      <c r="B6" s="61"/>
      <c r="C6" s="64"/>
      <c r="D6" s="64"/>
      <c r="E6" s="64"/>
      <c r="F6" s="67"/>
      <c r="G6" s="44"/>
      <c r="H6" s="7" t="s">
        <v>6</v>
      </c>
      <c r="I6" s="7" t="s">
        <v>7</v>
      </c>
      <c r="J6" s="7" t="s">
        <v>6</v>
      </c>
      <c r="K6" s="7" t="s">
        <v>7</v>
      </c>
      <c r="L6" s="7" t="s">
        <v>6</v>
      </c>
      <c r="M6" s="7" t="s">
        <v>7</v>
      </c>
      <c r="N6" s="7" t="s">
        <v>6</v>
      </c>
      <c r="O6" s="7" t="s">
        <v>7</v>
      </c>
      <c r="P6" s="76"/>
      <c r="Q6" s="52"/>
      <c r="R6" s="7" t="s">
        <v>6</v>
      </c>
      <c r="S6" s="7" t="s">
        <v>7</v>
      </c>
      <c r="T6" s="7" t="s">
        <v>6</v>
      </c>
      <c r="U6" s="7" t="s">
        <v>7</v>
      </c>
      <c r="V6" s="7" t="s">
        <v>6</v>
      </c>
      <c r="W6" s="7" t="s">
        <v>7</v>
      </c>
      <c r="X6" s="7" t="s">
        <v>6</v>
      </c>
      <c r="Y6" s="8" t="s">
        <v>7</v>
      </c>
      <c r="Z6" s="44"/>
      <c r="AA6" s="7" t="s">
        <v>6</v>
      </c>
      <c r="AB6" s="7" t="s">
        <v>7</v>
      </c>
      <c r="AC6" s="7" t="s">
        <v>6</v>
      </c>
      <c r="AD6" s="7" t="s">
        <v>7</v>
      </c>
      <c r="AE6" s="7" t="s">
        <v>6</v>
      </c>
      <c r="AF6" s="7" t="s">
        <v>7</v>
      </c>
      <c r="AG6" s="48"/>
    </row>
    <row r="7" spans="1:33" s="12" customFormat="1" ht="23.25" customHeight="1" thickTop="1" thickBot="1" x14ac:dyDescent="0.3">
      <c r="A7" s="9">
        <v>1</v>
      </c>
      <c r="B7" s="10">
        <v>2</v>
      </c>
      <c r="C7" s="11">
        <v>3</v>
      </c>
      <c r="D7" s="11">
        <v>4</v>
      </c>
      <c r="E7" s="11">
        <v>5</v>
      </c>
      <c r="F7" s="13">
        <v>6</v>
      </c>
      <c r="G7" s="13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3">
        <v>16</v>
      </c>
      <c r="Q7" s="13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  <c r="X7" s="11">
        <v>24</v>
      </c>
      <c r="Y7" s="11">
        <v>25</v>
      </c>
      <c r="Z7" s="13">
        <v>26</v>
      </c>
      <c r="AA7" s="11">
        <v>27</v>
      </c>
      <c r="AB7" s="11">
        <v>28</v>
      </c>
      <c r="AC7" s="11">
        <v>29</v>
      </c>
      <c r="AD7" s="11">
        <v>30</v>
      </c>
      <c r="AE7" s="11">
        <v>31</v>
      </c>
      <c r="AF7" s="11">
        <v>32</v>
      </c>
      <c r="AG7" s="11">
        <v>33</v>
      </c>
    </row>
    <row r="8" spans="1:33" s="14" customFormat="1" ht="13.5" thickTop="1" x14ac:dyDescent="0.2">
      <c r="A8" s="19" t="s">
        <v>10</v>
      </c>
      <c r="B8" s="37">
        <v>110.1</v>
      </c>
      <c r="C8" s="37">
        <v>1839</v>
      </c>
      <c r="D8" s="37">
        <v>255.7</v>
      </c>
      <c r="E8" s="37">
        <v>205.4</v>
      </c>
      <c r="F8" s="36">
        <v>0</v>
      </c>
      <c r="G8" s="37">
        <v>8073.2</v>
      </c>
      <c r="H8" s="37">
        <v>0</v>
      </c>
      <c r="I8" s="37">
        <v>0</v>
      </c>
      <c r="J8" s="37">
        <v>1.1000000000000001</v>
      </c>
      <c r="K8" s="37">
        <v>6466.6</v>
      </c>
      <c r="L8" s="37">
        <v>31.7</v>
      </c>
      <c r="M8" s="37">
        <v>807.3</v>
      </c>
      <c r="N8" s="37">
        <v>45.5</v>
      </c>
      <c r="O8" s="37">
        <v>798.3</v>
      </c>
      <c r="P8" s="36">
        <v>0</v>
      </c>
      <c r="Q8" s="37">
        <v>1101.5999999999999</v>
      </c>
      <c r="R8" s="37">
        <v>1.9</v>
      </c>
      <c r="S8" s="37">
        <v>0</v>
      </c>
      <c r="T8" s="37">
        <v>0</v>
      </c>
      <c r="U8" s="37">
        <v>0</v>
      </c>
      <c r="V8" s="37">
        <v>32.4</v>
      </c>
      <c r="W8" s="37">
        <v>960.9</v>
      </c>
      <c r="X8" s="37">
        <v>40.4</v>
      </c>
      <c r="Y8" s="37">
        <v>844.8</v>
      </c>
      <c r="Z8" s="37">
        <v>1220</v>
      </c>
      <c r="AA8" s="37">
        <v>0.2</v>
      </c>
      <c r="AB8" s="37">
        <v>100</v>
      </c>
      <c r="AC8" s="37">
        <v>0.5</v>
      </c>
      <c r="AD8" s="37">
        <v>100</v>
      </c>
      <c r="AE8" s="37">
        <v>32.4</v>
      </c>
      <c r="AF8" s="37">
        <v>960</v>
      </c>
      <c r="AG8" s="37">
        <v>825</v>
      </c>
    </row>
    <row r="9" spans="1:33" s="14" customFormat="1" ht="12.75" x14ac:dyDescent="0.2">
      <c r="A9" s="19" t="s">
        <v>11</v>
      </c>
      <c r="B9" s="21">
        <v>227.5</v>
      </c>
      <c r="C9" s="21">
        <v>1059</v>
      </c>
      <c r="D9" s="21">
        <v>227.5</v>
      </c>
      <c r="E9" s="21">
        <v>78.8</v>
      </c>
      <c r="F9" s="36">
        <v>21.48</v>
      </c>
      <c r="G9" s="22">
        <v>7423</v>
      </c>
      <c r="H9" s="21">
        <v>0.6</v>
      </c>
      <c r="I9" s="21">
        <v>2406.1999999999998</v>
      </c>
      <c r="J9" s="21">
        <v>2.9</v>
      </c>
      <c r="K9" s="21">
        <v>5295.7</v>
      </c>
      <c r="L9" s="21">
        <v>6.4</v>
      </c>
      <c r="M9" s="21">
        <v>578.5</v>
      </c>
      <c r="N9" s="21">
        <v>105.7</v>
      </c>
      <c r="O9" s="21">
        <v>3908.6</v>
      </c>
      <c r="P9" s="36">
        <f t="shared" ref="P9:P33" si="0">N9*100/B9</f>
        <v>46.46153846153846</v>
      </c>
      <c r="Q9" s="22">
        <v>29393.3</v>
      </c>
      <c r="R9" s="21">
        <v>4.0999999999999996</v>
      </c>
      <c r="S9" s="21">
        <v>16441.3</v>
      </c>
      <c r="T9" s="21">
        <v>4.8</v>
      </c>
      <c r="U9" s="21">
        <v>8779.5</v>
      </c>
      <c r="V9" s="21">
        <v>8.4</v>
      </c>
      <c r="W9" s="21">
        <v>585.70000000000005</v>
      </c>
      <c r="X9" s="21">
        <v>130.19999999999999</v>
      </c>
      <c r="Y9" s="21">
        <v>3585.8</v>
      </c>
      <c r="Z9" s="22">
        <v>47944.5</v>
      </c>
      <c r="AA9" s="21">
        <v>8.1999999999999993</v>
      </c>
      <c r="AB9" s="21">
        <v>32882.6</v>
      </c>
      <c r="AC9" s="21">
        <v>7.8</v>
      </c>
      <c r="AD9" s="21">
        <v>14266.7</v>
      </c>
      <c r="AE9" s="21">
        <v>9.8000000000000007</v>
      </c>
      <c r="AF9" s="21">
        <v>795.2</v>
      </c>
      <c r="AG9" s="21">
        <v>6273.7</v>
      </c>
    </row>
    <row r="10" spans="1:33" s="14" customFormat="1" ht="12.75" x14ac:dyDescent="0.2">
      <c r="A10" s="20" t="s">
        <v>12</v>
      </c>
      <c r="B10" s="16">
        <v>932.86</v>
      </c>
      <c r="C10" s="16">
        <v>7850.18</v>
      </c>
      <c r="D10" s="16">
        <v>932.86</v>
      </c>
      <c r="E10" s="16">
        <v>442.61</v>
      </c>
      <c r="F10" s="17">
        <v>11.883294395797293</v>
      </c>
      <c r="G10" s="15">
        <v>494318.48</v>
      </c>
      <c r="H10" s="16">
        <v>0</v>
      </c>
      <c r="I10" s="16">
        <v>0</v>
      </c>
      <c r="J10" s="16">
        <v>0</v>
      </c>
      <c r="K10" s="16">
        <v>0</v>
      </c>
      <c r="L10" s="21">
        <v>14.038</v>
      </c>
      <c r="M10" s="21">
        <v>227606.37</v>
      </c>
      <c r="N10" s="16">
        <v>115.21</v>
      </c>
      <c r="O10" s="16">
        <v>266712.11</v>
      </c>
      <c r="P10" s="36">
        <v>12.350191883026392</v>
      </c>
      <c r="Q10" s="15">
        <v>353077.11</v>
      </c>
      <c r="R10" s="16">
        <v>0</v>
      </c>
      <c r="S10" s="21">
        <v>0</v>
      </c>
      <c r="T10" s="16">
        <v>0</v>
      </c>
      <c r="U10" s="21">
        <v>0</v>
      </c>
      <c r="V10" s="16">
        <v>10.24</v>
      </c>
      <c r="W10" s="16">
        <v>284050</v>
      </c>
      <c r="X10" s="16">
        <v>150</v>
      </c>
      <c r="Y10" s="16">
        <v>69027.11</v>
      </c>
      <c r="Z10" s="22">
        <v>621978.69999999995</v>
      </c>
      <c r="AA10" s="21">
        <v>0</v>
      </c>
      <c r="AB10" s="21">
        <v>0</v>
      </c>
      <c r="AC10" s="21">
        <v>20</v>
      </c>
      <c r="AD10" s="21">
        <v>480000</v>
      </c>
      <c r="AE10" s="16">
        <v>25.7</v>
      </c>
      <c r="AF10" s="21">
        <v>141978.70000000001</v>
      </c>
      <c r="AG10" s="21">
        <v>211005.81</v>
      </c>
    </row>
    <row r="11" spans="1:33" s="14" customFormat="1" ht="12.75" x14ac:dyDescent="0.2">
      <c r="A11" s="20" t="s">
        <v>13</v>
      </c>
      <c r="B11" s="38">
        <v>78.930000000000007</v>
      </c>
      <c r="C11" s="38">
        <v>3682.34</v>
      </c>
      <c r="D11" s="38">
        <v>135.66</v>
      </c>
      <c r="E11" s="38">
        <v>125.62</v>
      </c>
      <c r="F11" s="36">
        <v>4</v>
      </c>
      <c r="G11" s="37">
        <v>3590.3</v>
      </c>
      <c r="H11" s="38"/>
      <c r="I11" s="38"/>
      <c r="J11" s="38"/>
      <c r="K11" s="38"/>
      <c r="L11" s="21">
        <v>0.1</v>
      </c>
      <c r="M11" s="21">
        <v>47</v>
      </c>
      <c r="N11" s="38">
        <v>33.53</v>
      </c>
      <c r="O11" s="38">
        <v>3543.3</v>
      </c>
      <c r="P11" s="36">
        <f t="shared" si="0"/>
        <v>42.480679082731534</v>
      </c>
      <c r="Q11" s="22">
        <v>580</v>
      </c>
      <c r="R11" s="38"/>
      <c r="S11" s="38"/>
      <c r="T11" s="38"/>
      <c r="U11" s="38"/>
      <c r="V11" s="38">
        <v>3.3</v>
      </c>
      <c r="W11" s="38">
        <v>412</v>
      </c>
      <c r="X11" s="38">
        <v>22.69</v>
      </c>
      <c r="Y11" s="38">
        <v>168</v>
      </c>
      <c r="Z11" s="37">
        <v>15982</v>
      </c>
      <c r="AA11" s="21">
        <v>3</v>
      </c>
      <c r="AB11" s="21">
        <v>1800</v>
      </c>
      <c r="AC11" s="21">
        <v>4.2</v>
      </c>
      <c r="AD11" s="21">
        <v>4340</v>
      </c>
      <c r="AE11" s="38">
        <v>23</v>
      </c>
      <c r="AF11" s="21">
        <v>7382.4</v>
      </c>
      <c r="AG11" s="21">
        <v>2459.6</v>
      </c>
    </row>
    <row r="12" spans="1:33" s="14" customFormat="1" ht="12.75" x14ac:dyDescent="0.2">
      <c r="A12" s="20" t="s">
        <v>14</v>
      </c>
      <c r="B12" s="16">
        <v>241.79300000000001</v>
      </c>
      <c r="C12" s="16">
        <v>3025.91</v>
      </c>
      <c r="D12" s="16">
        <v>327.09800000000001</v>
      </c>
      <c r="E12" s="16">
        <v>156.5</v>
      </c>
      <c r="F12" s="17">
        <v>8</v>
      </c>
      <c r="G12" s="15">
        <v>7487</v>
      </c>
      <c r="H12" s="16" t="s">
        <v>53</v>
      </c>
      <c r="I12" s="16" t="s">
        <v>53</v>
      </c>
      <c r="J12" s="16" t="s">
        <v>54</v>
      </c>
      <c r="K12" s="16" t="s">
        <v>54</v>
      </c>
      <c r="L12" s="21">
        <v>1.5</v>
      </c>
      <c r="M12" s="21">
        <v>137</v>
      </c>
      <c r="N12" s="16">
        <v>241.76300000000001</v>
      </c>
      <c r="O12" s="16">
        <v>7350</v>
      </c>
      <c r="P12" s="36">
        <f t="shared" si="0"/>
        <v>99.987592692923286</v>
      </c>
      <c r="Q12" s="15">
        <v>7680</v>
      </c>
      <c r="R12" s="16" t="s">
        <v>53</v>
      </c>
      <c r="S12" s="16" t="s">
        <v>53</v>
      </c>
      <c r="T12" s="16" t="s">
        <v>54</v>
      </c>
      <c r="U12" s="16" t="s">
        <v>54</v>
      </c>
      <c r="V12" s="16">
        <v>2.1</v>
      </c>
      <c r="W12" s="16">
        <v>180</v>
      </c>
      <c r="X12" s="16">
        <v>241.76300000000001</v>
      </c>
      <c r="Y12" s="16">
        <v>7500</v>
      </c>
      <c r="Z12" s="15">
        <v>183176</v>
      </c>
      <c r="AA12" s="16">
        <v>44.664999999999999</v>
      </c>
      <c r="AB12" s="21">
        <v>104676.00000000001</v>
      </c>
      <c r="AC12" s="21">
        <v>25.1</v>
      </c>
      <c r="AD12" s="21">
        <v>21000</v>
      </c>
      <c r="AE12" s="21">
        <v>139.69999999999999</v>
      </c>
      <c r="AF12" s="16">
        <v>50000</v>
      </c>
      <c r="AG12" s="16">
        <v>7500</v>
      </c>
    </row>
    <row r="13" spans="1:33" s="14" customFormat="1" ht="12.75" x14ac:dyDescent="0.2">
      <c r="A13" s="20" t="s">
        <v>40</v>
      </c>
      <c r="B13" s="16">
        <v>220.04</v>
      </c>
      <c r="C13" s="16">
        <v>2454.0300000000002</v>
      </c>
      <c r="D13" s="16">
        <v>220.04</v>
      </c>
      <c r="E13" s="16">
        <v>385.57</v>
      </c>
      <c r="F13" s="17">
        <v>8.9664755524586077</v>
      </c>
      <c r="G13" s="15">
        <v>11020.9</v>
      </c>
      <c r="H13" s="16"/>
      <c r="I13" s="16"/>
      <c r="J13" s="16"/>
      <c r="K13" s="16"/>
      <c r="L13" s="16">
        <v>7.04</v>
      </c>
      <c r="M13" s="16">
        <v>3593.14</v>
      </c>
      <c r="N13" s="16">
        <v>85.08</v>
      </c>
      <c r="O13" s="16">
        <v>7427.76</v>
      </c>
      <c r="P13" s="36">
        <f t="shared" si="0"/>
        <v>38.665697145973461</v>
      </c>
      <c r="Q13" s="15">
        <v>7138.4</v>
      </c>
      <c r="R13" s="16">
        <v>0.56000000000000005</v>
      </c>
      <c r="S13" s="16">
        <v>1232</v>
      </c>
      <c r="T13" s="16"/>
      <c r="U13" s="16"/>
      <c r="V13" s="16">
        <v>7.09</v>
      </c>
      <c r="W13" s="16">
        <v>2148</v>
      </c>
      <c r="X13" s="16">
        <v>32.35</v>
      </c>
      <c r="Y13" s="16">
        <v>3758.4</v>
      </c>
      <c r="Z13" s="15">
        <v>3445</v>
      </c>
      <c r="AA13" s="16">
        <v>0.28000000000000003</v>
      </c>
      <c r="AB13" s="16">
        <v>616</v>
      </c>
      <c r="AC13" s="21">
        <v>1.1000000000000001</v>
      </c>
      <c r="AD13" s="21">
        <v>415</v>
      </c>
      <c r="AE13" s="16">
        <v>6.32</v>
      </c>
      <c r="AF13" s="16">
        <v>749</v>
      </c>
      <c r="AG13" s="16">
        <v>1665</v>
      </c>
    </row>
    <row r="14" spans="1:33" s="14" customFormat="1" ht="12.75" x14ac:dyDescent="0.2">
      <c r="A14" s="20" t="s">
        <v>15</v>
      </c>
      <c r="B14" s="16">
        <v>107.9</v>
      </c>
      <c r="C14" s="16">
        <v>614.45000000000005</v>
      </c>
      <c r="D14" s="16">
        <v>96.2</v>
      </c>
      <c r="E14" s="16"/>
      <c r="F14" s="17">
        <v>0.15659999999999999</v>
      </c>
      <c r="G14" s="15">
        <v>4494.18</v>
      </c>
      <c r="H14" s="16"/>
      <c r="I14" s="16"/>
      <c r="J14" s="16"/>
      <c r="K14" s="16"/>
      <c r="L14" s="16">
        <v>38.43</v>
      </c>
      <c r="M14" s="16">
        <v>793.18</v>
      </c>
      <c r="N14" s="16">
        <v>38.43</v>
      </c>
      <c r="O14" s="16">
        <v>3701</v>
      </c>
      <c r="P14" s="36">
        <f t="shared" si="0"/>
        <v>35.61631139944393</v>
      </c>
      <c r="Q14" s="15">
        <v>5000</v>
      </c>
      <c r="R14" s="16"/>
      <c r="S14" s="16"/>
      <c r="T14" s="16"/>
      <c r="U14" s="16"/>
      <c r="V14" s="16">
        <v>50</v>
      </c>
      <c r="W14" s="16">
        <v>500</v>
      </c>
      <c r="X14" s="16">
        <v>50</v>
      </c>
      <c r="Y14" s="16">
        <v>4500</v>
      </c>
      <c r="Z14" s="15">
        <v>18994</v>
      </c>
      <c r="AA14" s="16"/>
      <c r="AB14" s="16"/>
      <c r="AC14" s="21"/>
      <c r="AD14" s="21"/>
      <c r="AE14" s="16">
        <v>75</v>
      </c>
      <c r="AF14" s="16">
        <v>10000</v>
      </c>
      <c r="AG14" s="16">
        <v>8994</v>
      </c>
    </row>
    <row r="15" spans="1:33" s="14" customFormat="1" ht="15" customHeight="1" x14ac:dyDescent="0.2">
      <c r="A15" s="20" t="s">
        <v>16</v>
      </c>
      <c r="B15" s="16">
        <v>474.97</v>
      </c>
      <c r="C15" s="16">
        <v>3033.6</v>
      </c>
      <c r="D15" s="16">
        <v>447.38</v>
      </c>
      <c r="E15" s="16">
        <v>263.10000000000002</v>
      </c>
      <c r="F15" s="17">
        <v>14.747494725738397</v>
      </c>
      <c r="G15" s="15">
        <v>17993.919999999998</v>
      </c>
      <c r="H15" s="16">
        <v>3.49</v>
      </c>
      <c r="I15" s="16">
        <v>12436.36</v>
      </c>
      <c r="J15" s="16">
        <v>0</v>
      </c>
      <c r="K15" s="16">
        <v>0</v>
      </c>
      <c r="L15" s="16">
        <v>0</v>
      </c>
      <c r="M15" s="21">
        <v>0</v>
      </c>
      <c r="N15" s="16">
        <v>271.89999999999998</v>
      </c>
      <c r="O15" s="16">
        <v>5700.56</v>
      </c>
      <c r="P15" s="36">
        <f t="shared" si="0"/>
        <v>57.24572078236519</v>
      </c>
      <c r="Q15" s="15">
        <v>24657</v>
      </c>
      <c r="R15" s="16">
        <v>2.6</v>
      </c>
      <c r="S15" s="21">
        <v>9264.6</v>
      </c>
      <c r="T15" s="16">
        <v>2.2000000000000002</v>
      </c>
      <c r="U15" s="21">
        <v>3181.8</v>
      </c>
      <c r="V15" s="21">
        <v>3.4</v>
      </c>
      <c r="W15" s="21">
        <v>4916.1000000000004</v>
      </c>
      <c r="X15" s="16">
        <v>309.7</v>
      </c>
      <c r="Y15" s="16">
        <v>7294.5</v>
      </c>
      <c r="Z15" s="15">
        <v>28549.599999999999</v>
      </c>
      <c r="AA15" s="16">
        <v>2.6</v>
      </c>
      <c r="AB15" s="21">
        <v>9264.6</v>
      </c>
      <c r="AC15" s="21">
        <v>2.2000000000000002</v>
      </c>
      <c r="AD15" s="21">
        <v>3181.8</v>
      </c>
      <c r="AE15" s="21">
        <v>3.4</v>
      </c>
      <c r="AF15" s="21">
        <v>4916.1000000000004</v>
      </c>
      <c r="AG15" s="21">
        <v>11187.1</v>
      </c>
    </row>
    <row r="16" spans="1:33" s="14" customFormat="1" ht="12.75" x14ac:dyDescent="0.2">
      <c r="A16" s="20" t="s">
        <v>17</v>
      </c>
      <c r="B16" s="16">
        <v>416.91</v>
      </c>
      <c r="C16" s="16">
        <v>8481.69</v>
      </c>
      <c r="D16" s="16">
        <v>387.63</v>
      </c>
      <c r="E16" s="16">
        <v>257.37</v>
      </c>
      <c r="F16" s="17">
        <v>4.57</v>
      </c>
      <c r="G16" s="15">
        <v>12650.59</v>
      </c>
      <c r="H16" s="16">
        <v>0</v>
      </c>
      <c r="I16" s="16">
        <v>0</v>
      </c>
      <c r="J16" s="16">
        <v>0.3</v>
      </c>
      <c r="K16" s="16">
        <v>1500</v>
      </c>
      <c r="L16" s="16">
        <v>6.57</v>
      </c>
      <c r="M16" s="16">
        <v>1380.59</v>
      </c>
      <c r="N16" s="16">
        <v>192.96</v>
      </c>
      <c r="O16" s="16">
        <v>9770</v>
      </c>
      <c r="P16" s="36">
        <f t="shared" si="0"/>
        <v>46.283370511621207</v>
      </c>
      <c r="Q16" s="15">
        <v>44184.17</v>
      </c>
      <c r="R16" s="16">
        <v>3.7</v>
      </c>
      <c r="S16" s="16">
        <v>31239</v>
      </c>
      <c r="T16" s="21">
        <v>11.5</v>
      </c>
      <c r="U16" s="16">
        <v>1600</v>
      </c>
      <c r="V16" s="16">
        <v>53.59</v>
      </c>
      <c r="W16" s="16">
        <v>4095.6</v>
      </c>
      <c r="X16" s="16">
        <v>246.59</v>
      </c>
      <c r="Y16" s="16">
        <v>7249.57</v>
      </c>
      <c r="Z16" s="15">
        <v>108438.9</v>
      </c>
      <c r="AA16" s="16">
        <v>33.700000000000003</v>
      </c>
      <c r="AB16" s="16">
        <v>56739</v>
      </c>
      <c r="AC16" s="16">
        <v>15.15</v>
      </c>
      <c r="AD16" s="16">
        <v>34954.300000000003</v>
      </c>
      <c r="AE16" s="16">
        <v>46319.21</v>
      </c>
      <c r="AF16" s="16">
        <v>16745.599999999999</v>
      </c>
      <c r="AG16" s="16">
        <v>17802.580000000002</v>
      </c>
    </row>
    <row r="17" spans="1:33" s="14" customFormat="1" ht="12.75" x14ac:dyDescent="0.2">
      <c r="A17" s="20" t="s">
        <v>18</v>
      </c>
      <c r="B17" s="16">
        <v>58.5</v>
      </c>
      <c r="C17" s="16">
        <v>1695</v>
      </c>
      <c r="D17" s="16">
        <v>88.1</v>
      </c>
      <c r="E17" s="16">
        <v>94.6</v>
      </c>
      <c r="F17" s="17">
        <v>23</v>
      </c>
      <c r="G17" s="15">
        <v>2484</v>
      </c>
      <c r="H17" s="16">
        <v>0</v>
      </c>
      <c r="I17" s="16">
        <v>0</v>
      </c>
      <c r="J17" s="16" t="s">
        <v>47</v>
      </c>
      <c r="K17" s="16">
        <v>0</v>
      </c>
      <c r="L17" s="21">
        <v>16.899999999999999</v>
      </c>
      <c r="M17" s="21">
        <v>897.8</v>
      </c>
      <c r="N17" s="21">
        <v>49.4</v>
      </c>
      <c r="O17" s="16" t="s">
        <v>48</v>
      </c>
      <c r="P17" s="36">
        <f t="shared" si="0"/>
        <v>84.444444444444443</v>
      </c>
      <c r="Q17" s="15">
        <v>2485</v>
      </c>
      <c r="R17" s="16">
        <v>0</v>
      </c>
      <c r="S17" s="16">
        <v>0</v>
      </c>
      <c r="T17" s="16" t="s">
        <v>47</v>
      </c>
      <c r="U17" s="16" t="s">
        <v>47</v>
      </c>
      <c r="V17" s="16">
        <v>17.2</v>
      </c>
      <c r="W17" s="21">
        <v>1485</v>
      </c>
      <c r="X17" s="16">
        <v>49.4</v>
      </c>
      <c r="Y17" s="16">
        <v>1000</v>
      </c>
      <c r="Z17" s="15">
        <v>117340</v>
      </c>
      <c r="AA17" s="16">
        <v>40.9</v>
      </c>
      <c r="AB17" s="16">
        <v>107650</v>
      </c>
      <c r="AC17" s="16">
        <v>0</v>
      </c>
      <c r="AD17" s="16">
        <v>0</v>
      </c>
      <c r="AE17" s="16">
        <v>50.8</v>
      </c>
      <c r="AF17" s="16">
        <v>7665</v>
      </c>
      <c r="AG17" s="16">
        <v>2025</v>
      </c>
    </row>
    <row r="18" spans="1:33" s="14" customFormat="1" ht="12.75" x14ac:dyDescent="0.2">
      <c r="A18" s="23" t="s">
        <v>19</v>
      </c>
      <c r="B18" s="24"/>
      <c r="C18" s="24"/>
      <c r="D18" s="24"/>
      <c r="E18" s="24"/>
      <c r="F18" s="17" t="e">
        <f t="shared" ref="F18" si="1">D18*100/C18</f>
        <v>#DIV/0!</v>
      </c>
      <c r="G18" s="25"/>
      <c r="H18" s="24"/>
      <c r="I18" s="24"/>
      <c r="J18" s="24"/>
      <c r="K18" s="24"/>
      <c r="L18" s="24"/>
      <c r="M18" s="24"/>
      <c r="N18" s="24"/>
      <c r="O18" s="24"/>
      <c r="P18" s="36" t="e">
        <f t="shared" si="0"/>
        <v>#DIV/0!</v>
      </c>
      <c r="Q18" s="25"/>
      <c r="R18" s="24"/>
      <c r="S18" s="24"/>
      <c r="T18" s="24"/>
      <c r="U18" s="24"/>
      <c r="V18" s="24"/>
      <c r="W18" s="24"/>
      <c r="X18" s="24"/>
      <c r="Y18" s="24"/>
      <c r="Z18" s="25"/>
      <c r="AA18" s="24"/>
      <c r="AB18" s="24"/>
      <c r="AC18" s="24"/>
      <c r="AD18" s="24"/>
      <c r="AE18" s="24"/>
      <c r="AF18" s="24"/>
      <c r="AG18" s="24"/>
    </row>
    <row r="19" spans="1:33" s="14" customFormat="1" ht="12.75" x14ac:dyDescent="0.2">
      <c r="A19" s="20" t="s">
        <v>20</v>
      </c>
      <c r="B19" s="16">
        <v>836.93200000000002</v>
      </c>
      <c r="C19" s="16">
        <v>8131.5190000000002</v>
      </c>
      <c r="D19" s="16">
        <v>842.726</v>
      </c>
      <c r="E19" s="16">
        <v>665.327</v>
      </c>
      <c r="F19" s="17">
        <v>10</v>
      </c>
      <c r="G19" s="15">
        <v>27995.306</v>
      </c>
      <c r="H19" s="16">
        <v>0.57999999999999996</v>
      </c>
      <c r="I19" s="16">
        <v>2697.7310000000002</v>
      </c>
      <c r="J19" s="16">
        <v>0.37</v>
      </c>
      <c r="K19" s="16">
        <v>891.64</v>
      </c>
      <c r="L19" s="16">
        <v>18.914999999999999</v>
      </c>
      <c r="M19" s="16">
        <v>9264.5820000000003</v>
      </c>
      <c r="N19" s="16">
        <v>326.89100000000002</v>
      </c>
      <c r="O19" s="16">
        <v>15141.352999999999</v>
      </c>
      <c r="P19" s="36">
        <f t="shared" si="0"/>
        <v>39.058250849531383</v>
      </c>
      <c r="Q19" s="15">
        <v>27284.853999999999</v>
      </c>
      <c r="R19" s="16">
        <v>2.5000000000000001E-2</v>
      </c>
      <c r="S19" s="16">
        <v>823.90700000000004</v>
      </c>
      <c r="T19" s="16">
        <v>0.2</v>
      </c>
      <c r="U19" s="16">
        <v>200</v>
      </c>
      <c r="V19" s="16">
        <v>16.03</v>
      </c>
      <c r="W19" s="16">
        <v>10108</v>
      </c>
      <c r="X19" s="16">
        <v>324.16699999999997</v>
      </c>
      <c r="Y19" s="16">
        <v>16152.947</v>
      </c>
      <c r="Z19" s="15">
        <v>42071.857000000004</v>
      </c>
      <c r="AA19" s="16">
        <v>2.7749999999999999</v>
      </c>
      <c r="AB19" s="16">
        <v>8923.9069999999992</v>
      </c>
      <c r="AC19" s="16">
        <v>4.25</v>
      </c>
      <c r="AD19" s="16">
        <v>1153</v>
      </c>
      <c r="AE19" s="16">
        <v>32.945</v>
      </c>
      <c r="AF19" s="16">
        <v>6777</v>
      </c>
      <c r="AG19" s="16">
        <v>25217.95</v>
      </c>
    </row>
    <row r="20" spans="1:33" s="14" customFormat="1" ht="12.75" x14ac:dyDescent="0.2">
      <c r="A20" s="20" t="s">
        <v>21</v>
      </c>
      <c r="B20" s="16">
        <v>119.37</v>
      </c>
      <c r="C20" s="16">
        <v>2424</v>
      </c>
      <c r="D20" s="16">
        <v>119.37</v>
      </c>
      <c r="E20" s="16">
        <v>119.37</v>
      </c>
      <c r="F20" s="17">
        <v>4.9245049504950495</v>
      </c>
      <c r="G20" s="15">
        <v>9238.4699999999993</v>
      </c>
      <c r="H20" s="16">
        <v>0</v>
      </c>
      <c r="I20" s="16">
        <v>0</v>
      </c>
      <c r="J20" s="16">
        <v>0</v>
      </c>
      <c r="K20" s="16">
        <v>0</v>
      </c>
      <c r="L20" s="16">
        <v>2.41</v>
      </c>
      <c r="M20" s="16">
        <v>816.35</v>
      </c>
      <c r="N20" s="16">
        <v>63.69</v>
      </c>
      <c r="O20" s="16">
        <v>8422.1200000000008</v>
      </c>
      <c r="P20" s="36">
        <f t="shared" si="0"/>
        <v>53.355114350339278</v>
      </c>
      <c r="Q20" s="15">
        <v>4358.8</v>
      </c>
      <c r="R20" s="16">
        <v>0</v>
      </c>
      <c r="S20" s="16">
        <v>0</v>
      </c>
      <c r="T20" s="16">
        <v>0</v>
      </c>
      <c r="U20" s="16">
        <v>0</v>
      </c>
      <c r="V20" s="16">
        <v>2.2999999999999998</v>
      </c>
      <c r="W20" s="16">
        <v>710</v>
      </c>
      <c r="X20" s="16">
        <v>74.58</v>
      </c>
      <c r="Y20" s="16">
        <v>3648.8</v>
      </c>
      <c r="Z20" s="15">
        <v>20974.74</v>
      </c>
      <c r="AA20" s="16">
        <v>0.49</v>
      </c>
      <c r="AB20" s="16">
        <v>1520</v>
      </c>
      <c r="AC20" s="16">
        <v>0.56000000000000005</v>
      </c>
      <c r="AD20" s="16">
        <v>890</v>
      </c>
      <c r="AE20" s="16">
        <v>26.4</v>
      </c>
      <c r="AF20" s="16">
        <v>6940.32</v>
      </c>
      <c r="AG20" s="16">
        <v>11624.42</v>
      </c>
    </row>
    <row r="21" spans="1:33" s="14" customFormat="1" ht="12.75" x14ac:dyDescent="0.2">
      <c r="A21" s="20" t="s">
        <v>22</v>
      </c>
      <c r="B21" s="16">
        <v>529.16</v>
      </c>
      <c r="C21" s="16">
        <v>7266.57</v>
      </c>
      <c r="D21" s="16">
        <v>476.63</v>
      </c>
      <c r="E21" s="16">
        <v>394.87</v>
      </c>
      <c r="F21" s="17">
        <v>6.56</v>
      </c>
      <c r="G21" s="15">
        <v>511.51</v>
      </c>
      <c r="H21" s="16">
        <v>0</v>
      </c>
      <c r="I21" s="16">
        <v>0</v>
      </c>
      <c r="J21" s="16">
        <v>0</v>
      </c>
      <c r="K21" s="16">
        <v>0</v>
      </c>
      <c r="L21" s="16">
        <v>0.15</v>
      </c>
      <c r="M21" s="16">
        <v>50</v>
      </c>
      <c r="N21" s="16">
        <v>52.88</v>
      </c>
      <c r="O21" s="16">
        <v>461.51</v>
      </c>
      <c r="P21" s="36">
        <f t="shared" si="0"/>
        <v>9.9931967646836508</v>
      </c>
      <c r="Q21" s="15">
        <v>68152.02</v>
      </c>
      <c r="R21" s="16">
        <v>9</v>
      </c>
      <c r="S21" s="16">
        <v>59718</v>
      </c>
      <c r="T21" s="16">
        <v>0.3</v>
      </c>
      <c r="U21" s="16">
        <v>1200</v>
      </c>
      <c r="V21" s="16">
        <v>4</v>
      </c>
      <c r="W21" s="16">
        <v>5197</v>
      </c>
      <c r="X21" s="16">
        <v>56.98</v>
      </c>
      <c r="Y21" s="16">
        <v>2037.02</v>
      </c>
      <c r="Z21" s="15">
        <v>32929.4</v>
      </c>
      <c r="AA21" s="16">
        <v>12.07</v>
      </c>
      <c r="AB21" s="16">
        <v>18795</v>
      </c>
      <c r="AC21" s="16">
        <v>1.96</v>
      </c>
      <c r="AD21" s="16">
        <v>5140</v>
      </c>
      <c r="AE21" s="16">
        <v>2.98</v>
      </c>
      <c r="AF21" s="16">
        <v>6952.4</v>
      </c>
      <c r="AG21" s="16">
        <v>2032</v>
      </c>
    </row>
    <row r="22" spans="1:33" s="14" customFormat="1" ht="12.75" x14ac:dyDescent="0.2">
      <c r="A22" s="20" t="s">
        <v>23</v>
      </c>
      <c r="B22" s="16">
        <v>263</v>
      </c>
      <c r="C22" s="16">
        <v>2847.31</v>
      </c>
      <c r="D22" s="16">
        <v>288.51799999999997</v>
      </c>
      <c r="E22" s="16">
        <v>256.13</v>
      </c>
      <c r="F22" s="17">
        <v>10.14</v>
      </c>
      <c r="G22" s="15">
        <v>329.8</v>
      </c>
      <c r="H22" s="16">
        <v>0</v>
      </c>
      <c r="I22" s="16">
        <v>0</v>
      </c>
      <c r="J22" s="16">
        <v>0</v>
      </c>
      <c r="K22" s="16">
        <v>0</v>
      </c>
      <c r="L22" s="16">
        <v>0.6</v>
      </c>
      <c r="M22" s="16">
        <v>166.89999999999998</v>
      </c>
      <c r="N22" s="16">
        <v>15.78</v>
      </c>
      <c r="O22" s="16">
        <v>162.9</v>
      </c>
      <c r="P22" s="36">
        <f t="shared" si="0"/>
        <v>6</v>
      </c>
      <c r="Q22" s="15">
        <v>1245.5</v>
      </c>
      <c r="R22" s="16">
        <v>0</v>
      </c>
      <c r="S22" s="16">
        <v>0</v>
      </c>
      <c r="T22" s="16">
        <v>0</v>
      </c>
      <c r="U22" s="16">
        <v>0</v>
      </c>
      <c r="V22" s="16">
        <v>5.6</v>
      </c>
      <c r="W22" s="16">
        <v>559.5</v>
      </c>
      <c r="X22" s="16">
        <v>14.38</v>
      </c>
      <c r="Y22" s="16">
        <v>686</v>
      </c>
      <c r="Z22" s="15">
        <v>10984.5</v>
      </c>
      <c r="AA22" s="16">
        <v>0</v>
      </c>
      <c r="AB22" s="16">
        <v>0</v>
      </c>
      <c r="AC22" s="16">
        <v>0</v>
      </c>
      <c r="AD22" s="16">
        <v>0</v>
      </c>
      <c r="AE22" s="16">
        <v>5.6</v>
      </c>
      <c r="AF22" s="16">
        <v>559.5</v>
      </c>
      <c r="AG22" s="16">
        <v>10425</v>
      </c>
    </row>
    <row r="23" spans="1:33" s="14" customFormat="1" ht="12.75" x14ac:dyDescent="0.2">
      <c r="A23" s="20" t="s">
        <v>24</v>
      </c>
      <c r="B23" s="38">
        <v>118.47</v>
      </c>
      <c r="C23" s="38">
        <v>1402.7</v>
      </c>
      <c r="D23" s="38">
        <v>171.7</v>
      </c>
      <c r="E23" s="38">
        <v>91.63</v>
      </c>
      <c r="F23" s="36">
        <v>12.24</v>
      </c>
      <c r="G23" s="37">
        <v>9053.4</v>
      </c>
      <c r="H23" s="38"/>
      <c r="I23" s="38"/>
      <c r="J23" s="38"/>
      <c r="K23" s="38"/>
      <c r="L23" s="38">
        <v>7.8</v>
      </c>
      <c r="M23" s="38">
        <v>3895.4</v>
      </c>
      <c r="N23" s="38">
        <v>72.5</v>
      </c>
      <c r="O23" s="38">
        <v>5158</v>
      </c>
      <c r="P23" s="36">
        <f t="shared" si="0"/>
        <v>61.196927492192117</v>
      </c>
      <c r="Q23" s="37">
        <v>12752.3</v>
      </c>
      <c r="R23" s="38"/>
      <c r="S23" s="38"/>
      <c r="T23" s="38"/>
      <c r="U23" s="38"/>
      <c r="V23" s="38">
        <v>6.9</v>
      </c>
      <c r="W23" s="38">
        <v>4862.3999999999996</v>
      </c>
      <c r="X23" s="38">
        <v>56.82</v>
      </c>
      <c r="Y23" s="38">
        <v>7889.9</v>
      </c>
      <c r="Z23" s="37">
        <v>13408.6</v>
      </c>
      <c r="AA23" s="38"/>
      <c r="AB23" s="38"/>
      <c r="AC23" s="38">
        <v>0.5</v>
      </c>
      <c r="AD23" s="38">
        <v>300</v>
      </c>
      <c r="AE23" s="38">
        <v>7</v>
      </c>
      <c r="AF23" s="38">
        <v>5097</v>
      </c>
      <c r="AG23" s="38">
        <v>8011.55</v>
      </c>
    </row>
    <row r="24" spans="1:33" s="14" customFormat="1" ht="12.75" x14ac:dyDescent="0.2">
      <c r="A24" s="20" t="s">
        <v>25</v>
      </c>
      <c r="B24" s="35">
        <v>67.38</v>
      </c>
      <c r="C24" s="35">
        <v>1775</v>
      </c>
      <c r="D24" s="35">
        <v>73.959999999999994</v>
      </c>
      <c r="E24" s="35">
        <v>73.959999999999994</v>
      </c>
      <c r="F24" s="36">
        <v>4.17</v>
      </c>
      <c r="G24" s="34">
        <v>1418.11</v>
      </c>
      <c r="H24" s="35">
        <v>0</v>
      </c>
      <c r="I24" s="35">
        <v>0</v>
      </c>
      <c r="J24" s="35">
        <v>0</v>
      </c>
      <c r="K24" s="35">
        <v>0</v>
      </c>
      <c r="L24" s="35">
        <v>2.9</v>
      </c>
      <c r="M24" s="35">
        <v>297.37</v>
      </c>
      <c r="N24" s="35">
        <v>28.1</v>
      </c>
      <c r="O24" s="35">
        <v>1120.74</v>
      </c>
      <c r="P24" s="36">
        <f t="shared" si="0"/>
        <v>41.703769664588904</v>
      </c>
      <c r="Q24" s="34">
        <v>2752.9</v>
      </c>
      <c r="R24" s="35">
        <v>0</v>
      </c>
      <c r="S24" s="35">
        <v>0</v>
      </c>
      <c r="T24" s="35">
        <v>0</v>
      </c>
      <c r="U24" s="35">
        <v>0</v>
      </c>
      <c r="V24" s="35">
        <v>1.9</v>
      </c>
      <c r="W24" s="35">
        <v>355.4</v>
      </c>
      <c r="X24" s="35">
        <v>28.1</v>
      </c>
      <c r="Y24" s="35">
        <v>2397.5</v>
      </c>
      <c r="Z24" s="34">
        <v>1297.4000000000001</v>
      </c>
      <c r="AA24" s="35">
        <v>0</v>
      </c>
      <c r="AB24" s="35">
        <v>0</v>
      </c>
      <c r="AC24" s="35">
        <v>0</v>
      </c>
      <c r="AD24" s="35">
        <v>0</v>
      </c>
      <c r="AE24" s="35">
        <v>4.8</v>
      </c>
      <c r="AF24" s="35">
        <v>547.4</v>
      </c>
      <c r="AG24" s="35">
        <v>957.4</v>
      </c>
    </row>
    <row r="25" spans="1:33" s="14" customFormat="1" ht="12.75" x14ac:dyDescent="0.2">
      <c r="A25" s="20" t="s">
        <v>26</v>
      </c>
      <c r="B25" s="35">
        <v>69</v>
      </c>
      <c r="C25" s="35">
        <v>956.4</v>
      </c>
      <c r="D25" s="35">
        <v>223.99</v>
      </c>
      <c r="E25" s="35">
        <v>29.59</v>
      </c>
      <c r="F25" s="36">
        <v>23.42</v>
      </c>
      <c r="G25" s="34">
        <v>4450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62.1</v>
      </c>
      <c r="O25" s="35">
        <v>4450</v>
      </c>
      <c r="P25" s="36">
        <f t="shared" si="0"/>
        <v>90</v>
      </c>
      <c r="Q25" s="34">
        <v>5140</v>
      </c>
      <c r="R25" s="35">
        <v>0</v>
      </c>
      <c r="S25" s="35">
        <v>0</v>
      </c>
      <c r="T25" s="35">
        <v>0</v>
      </c>
      <c r="U25" s="35">
        <v>0</v>
      </c>
      <c r="V25" s="35">
        <v>2.2999999999999998</v>
      </c>
      <c r="W25" s="35">
        <v>570</v>
      </c>
      <c r="X25" s="35">
        <v>69</v>
      </c>
      <c r="Y25" s="35">
        <v>4570</v>
      </c>
      <c r="Z25" s="34">
        <v>5410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5410.7</v>
      </c>
    </row>
    <row r="26" spans="1:33" s="14" customFormat="1" ht="12.75" x14ac:dyDescent="0.2">
      <c r="A26" s="20" t="s">
        <v>27</v>
      </c>
      <c r="B26" s="16">
        <v>6825.473</v>
      </c>
      <c r="C26" s="16">
        <v>13152.39</v>
      </c>
      <c r="D26" s="16">
        <v>393.95</v>
      </c>
      <c r="E26" s="16">
        <v>49.19</v>
      </c>
      <c r="F26" s="17">
        <f>D26*100/C26</f>
        <v>2.9952731024551431</v>
      </c>
      <c r="G26" s="15">
        <v>105292.44</v>
      </c>
      <c r="H26" s="16">
        <v>0</v>
      </c>
      <c r="I26" s="16">
        <v>0</v>
      </c>
      <c r="J26" s="16">
        <v>1.7000000000000001E-2</v>
      </c>
      <c r="K26" s="16">
        <v>243.94</v>
      </c>
      <c r="L26" s="16">
        <v>548.63</v>
      </c>
      <c r="M26" s="16">
        <v>19112.599999999999</v>
      </c>
      <c r="N26" s="16">
        <v>551.48</v>
      </c>
      <c r="O26" s="16">
        <v>85935.9</v>
      </c>
      <c r="P26" s="36">
        <f t="shared" si="0"/>
        <v>8.0797330822347408</v>
      </c>
      <c r="Q26" s="15">
        <v>102102</v>
      </c>
      <c r="R26" s="16">
        <v>0</v>
      </c>
      <c r="S26" s="16">
        <v>0</v>
      </c>
      <c r="T26" s="16">
        <v>0</v>
      </c>
      <c r="U26" s="16">
        <v>0</v>
      </c>
      <c r="V26" s="16">
        <v>547.83000000000004</v>
      </c>
      <c r="W26" s="16">
        <v>10000</v>
      </c>
      <c r="X26" s="16">
        <v>551.48</v>
      </c>
      <c r="Y26" s="16">
        <v>92102</v>
      </c>
      <c r="Z26" s="15">
        <v>668783.5</v>
      </c>
      <c r="AA26" s="16">
        <v>21.11</v>
      </c>
      <c r="AB26" s="16">
        <v>471217</v>
      </c>
      <c r="AC26" s="16">
        <v>2.0099999999999998</v>
      </c>
      <c r="AD26" s="16">
        <v>68536.5</v>
      </c>
      <c r="AE26" s="16">
        <v>547.83000000000004</v>
      </c>
      <c r="AF26" s="16">
        <v>25000</v>
      </c>
      <c r="AG26" s="16">
        <v>134000</v>
      </c>
    </row>
    <row r="27" spans="1:33" s="14" customFormat="1" ht="12.75" x14ac:dyDescent="0.2">
      <c r="A27" s="20" t="s">
        <v>28</v>
      </c>
      <c r="B27" s="38">
        <v>68</v>
      </c>
      <c r="C27" s="38">
        <v>678</v>
      </c>
      <c r="D27" s="38">
        <v>39.1</v>
      </c>
      <c r="E27" s="38">
        <v>0</v>
      </c>
      <c r="F27" s="36">
        <v>6</v>
      </c>
      <c r="G27" s="37">
        <v>1225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3.19</v>
      </c>
      <c r="O27" s="38">
        <v>1225</v>
      </c>
      <c r="P27" s="36">
        <f t="shared" si="0"/>
        <v>4.6911764705882355</v>
      </c>
      <c r="Q27" s="37">
        <v>3683.1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9.6</v>
      </c>
      <c r="Y27" s="38">
        <v>3683.1</v>
      </c>
      <c r="Z27" s="37">
        <v>3683.1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3683.1</v>
      </c>
    </row>
    <row r="28" spans="1:33" s="14" customFormat="1" ht="12.75" x14ac:dyDescent="0.2">
      <c r="A28" s="20" t="s">
        <v>29</v>
      </c>
      <c r="B28" s="38">
        <v>158.30000000000001</v>
      </c>
      <c r="C28" s="38">
        <v>2217</v>
      </c>
      <c r="D28" s="38">
        <v>158.30000000000001</v>
      </c>
      <c r="E28" s="38">
        <v>135.1</v>
      </c>
      <c r="F28" s="36">
        <v>7.14</v>
      </c>
      <c r="G28" s="37">
        <v>10545.9</v>
      </c>
      <c r="H28" s="38">
        <v>0</v>
      </c>
      <c r="I28" s="38">
        <v>0</v>
      </c>
      <c r="J28" s="38">
        <v>0</v>
      </c>
      <c r="K28" s="38">
        <v>0</v>
      </c>
      <c r="L28" s="21">
        <v>1.3</v>
      </c>
      <c r="M28" s="21">
        <v>3264</v>
      </c>
      <c r="N28" s="21">
        <v>47.5</v>
      </c>
      <c r="O28" s="21">
        <v>7312.1</v>
      </c>
      <c r="P28" s="36">
        <f t="shared" si="0"/>
        <v>30.006317119393554</v>
      </c>
      <c r="Q28" s="37">
        <v>16390</v>
      </c>
      <c r="R28" s="38">
        <v>0</v>
      </c>
      <c r="S28" s="38">
        <v>0</v>
      </c>
      <c r="T28" s="38">
        <v>0</v>
      </c>
      <c r="U28" s="38">
        <v>0</v>
      </c>
      <c r="V28" s="38">
        <v>2.2200000000000002</v>
      </c>
      <c r="W28" s="38">
        <v>5818.5</v>
      </c>
      <c r="X28" s="38">
        <v>48.2</v>
      </c>
      <c r="Y28" s="38">
        <v>9356.2000000000007</v>
      </c>
      <c r="Z28" s="37">
        <v>341468.6</v>
      </c>
      <c r="AA28" s="38">
        <v>8.6999999999999993</v>
      </c>
      <c r="AB28" s="38">
        <v>320120</v>
      </c>
      <c r="AC28" s="38">
        <v>2.13</v>
      </c>
      <c r="AD28" s="38">
        <v>4662</v>
      </c>
      <c r="AE28" s="38">
        <v>3.84</v>
      </c>
      <c r="AF28" s="38">
        <v>7363</v>
      </c>
      <c r="AG28" s="38">
        <v>9651</v>
      </c>
    </row>
    <row r="29" spans="1:33" s="14" customFormat="1" ht="12.75" x14ac:dyDescent="0.2">
      <c r="A29" s="20" t="s">
        <v>30</v>
      </c>
      <c r="B29" s="38">
        <v>415.5</v>
      </c>
      <c r="C29" s="38">
        <v>4823.8</v>
      </c>
      <c r="D29" s="38">
        <v>236.1</v>
      </c>
      <c r="E29" s="38">
        <v>201.3</v>
      </c>
      <c r="F29" s="39">
        <v>4.8944815290849535</v>
      </c>
      <c r="G29" s="37">
        <v>5037.8900000000003</v>
      </c>
      <c r="H29" s="38">
        <v>0</v>
      </c>
      <c r="I29" s="38">
        <v>0</v>
      </c>
      <c r="J29" s="38">
        <v>0</v>
      </c>
      <c r="K29" s="38">
        <v>0</v>
      </c>
      <c r="L29" s="38">
        <v>18.899999999999999</v>
      </c>
      <c r="M29" s="38">
        <v>4420.26</v>
      </c>
      <c r="N29" s="38">
        <v>19.75</v>
      </c>
      <c r="O29" s="38">
        <v>617.63</v>
      </c>
      <c r="P29" s="36">
        <f t="shared" si="0"/>
        <v>4.7533092659446448</v>
      </c>
      <c r="Q29" s="37">
        <v>6760.8</v>
      </c>
      <c r="R29" s="38">
        <v>0</v>
      </c>
      <c r="S29" s="38">
        <v>0</v>
      </c>
      <c r="T29" s="38">
        <v>0</v>
      </c>
      <c r="U29" s="38">
        <v>0</v>
      </c>
      <c r="V29" s="38">
        <v>39</v>
      </c>
      <c r="W29" s="38">
        <v>5591.4</v>
      </c>
      <c r="X29" s="38">
        <v>67.8</v>
      </c>
      <c r="Y29" s="38">
        <v>1169.4000000000001</v>
      </c>
      <c r="Z29" s="37">
        <v>16895</v>
      </c>
      <c r="AA29" s="38">
        <v>1</v>
      </c>
      <c r="AB29" s="38">
        <v>500</v>
      </c>
      <c r="AC29" s="38">
        <v>5.2</v>
      </c>
      <c r="AD29" s="38">
        <v>6029.5</v>
      </c>
      <c r="AE29" s="38">
        <v>20.3</v>
      </c>
      <c r="AF29" s="38">
        <v>5691.4</v>
      </c>
      <c r="AG29" s="38">
        <v>4674.3999999999996</v>
      </c>
    </row>
    <row r="30" spans="1:33" s="14" customFormat="1" ht="12.75" x14ac:dyDescent="0.2">
      <c r="A30" s="20" t="s">
        <v>31</v>
      </c>
      <c r="B30" s="16">
        <v>95.308999999999997</v>
      </c>
      <c r="C30" s="16">
        <v>939.15</v>
      </c>
      <c r="D30" s="16">
        <v>95.308999999999997</v>
      </c>
      <c r="E30" s="16">
        <v>105.923</v>
      </c>
      <c r="F30" s="17">
        <v>10.148432092849918</v>
      </c>
      <c r="G30" s="15"/>
      <c r="H30" s="16"/>
      <c r="I30" s="16"/>
      <c r="J30" s="16"/>
      <c r="K30" s="16"/>
      <c r="L30" s="16"/>
      <c r="M30" s="16"/>
      <c r="N30" s="16">
        <v>95.2</v>
      </c>
      <c r="O30" s="16">
        <v>9850.7999999999993</v>
      </c>
      <c r="P30" s="36">
        <f t="shared" si="0"/>
        <v>99.885635144634819</v>
      </c>
      <c r="Q30" s="15"/>
      <c r="R30" s="16"/>
      <c r="S30" s="16"/>
      <c r="T30" s="16"/>
      <c r="U30" s="16"/>
      <c r="V30" s="16"/>
      <c r="W30" s="16"/>
      <c r="X30" s="16">
        <v>95.308999999999997</v>
      </c>
      <c r="Y30" s="16">
        <v>11538.8</v>
      </c>
      <c r="Z30" s="15"/>
      <c r="AA30" s="16"/>
      <c r="AB30" s="16"/>
      <c r="AC30" s="16"/>
      <c r="AD30" s="16"/>
      <c r="AE30" s="16"/>
      <c r="AF30" s="16"/>
      <c r="AG30" s="16">
        <v>11538.8</v>
      </c>
    </row>
    <row r="31" spans="1:33" s="14" customFormat="1" ht="12.75" x14ac:dyDescent="0.2">
      <c r="A31" s="20" t="s">
        <v>32</v>
      </c>
      <c r="B31" s="35">
        <v>110.8</v>
      </c>
      <c r="C31" s="35">
        <v>2126.1999999999998</v>
      </c>
      <c r="D31" s="35">
        <v>124.5</v>
      </c>
      <c r="E31" s="35">
        <v>105.7</v>
      </c>
      <c r="F31" s="36">
        <v>5.8555168845828245</v>
      </c>
      <c r="G31" s="34">
        <v>16413.8</v>
      </c>
      <c r="H31" s="35">
        <v>0</v>
      </c>
      <c r="I31" s="35">
        <v>0</v>
      </c>
      <c r="J31" s="35">
        <v>0</v>
      </c>
      <c r="K31" s="35">
        <v>0</v>
      </c>
      <c r="L31" s="35">
        <v>0.5</v>
      </c>
      <c r="M31" s="35">
        <v>7</v>
      </c>
      <c r="N31" s="35">
        <v>94.3</v>
      </c>
      <c r="O31" s="35">
        <v>16406.8</v>
      </c>
      <c r="P31" s="36">
        <f t="shared" si="0"/>
        <v>85.108303249097474</v>
      </c>
      <c r="Q31" s="34">
        <v>21918.2</v>
      </c>
      <c r="R31" s="35">
        <v>1</v>
      </c>
      <c r="S31" s="35">
        <v>6.9</v>
      </c>
      <c r="T31" s="35">
        <v>0.1</v>
      </c>
      <c r="U31" s="35">
        <v>4500</v>
      </c>
      <c r="V31" s="35">
        <v>0.6</v>
      </c>
      <c r="W31" s="35">
        <v>59</v>
      </c>
      <c r="X31" s="35">
        <v>110.8</v>
      </c>
      <c r="Y31" s="35">
        <v>17352.3</v>
      </c>
      <c r="Z31" s="34">
        <v>21568.2</v>
      </c>
      <c r="AA31" s="35">
        <v>1</v>
      </c>
      <c r="AB31" s="35">
        <v>6.9</v>
      </c>
      <c r="AC31" s="35">
        <v>0.1</v>
      </c>
      <c r="AD31" s="35">
        <v>4500</v>
      </c>
      <c r="AE31" s="35">
        <v>0.5</v>
      </c>
      <c r="AF31" s="35">
        <v>9</v>
      </c>
      <c r="AG31" s="35">
        <v>17052.3</v>
      </c>
    </row>
    <row r="32" spans="1:33" s="14" customFormat="1" ht="17.25" customHeight="1" thickBot="1" x14ac:dyDescent="0.25">
      <c r="A32" s="26" t="s">
        <v>33</v>
      </c>
      <c r="B32" s="27">
        <v>885</v>
      </c>
      <c r="C32" s="27">
        <v>1684.4</v>
      </c>
      <c r="D32" s="27">
        <v>885</v>
      </c>
      <c r="E32" s="27">
        <v>885</v>
      </c>
      <c r="F32" s="28">
        <v>52.540964141534076</v>
      </c>
      <c r="G32" s="29">
        <v>160187.5</v>
      </c>
      <c r="H32" s="27"/>
      <c r="I32" s="27"/>
      <c r="J32" s="27">
        <v>1.1299999999999999</v>
      </c>
      <c r="K32" s="27">
        <v>75509.09</v>
      </c>
      <c r="L32" s="27">
        <v>4.5</v>
      </c>
      <c r="M32" s="27">
        <v>5095.78</v>
      </c>
      <c r="N32" s="27" t="s">
        <v>49</v>
      </c>
      <c r="O32" s="27">
        <v>79582.62</v>
      </c>
      <c r="P32" s="36" t="e">
        <f t="shared" si="0"/>
        <v>#VALUE!</v>
      </c>
      <c r="Q32" s="29" t="s">
        <v>50</v>
      </c>
      <c r="R32" s="27"/>
      <c r="S32" s="27"/>
      <c r="T32" s="27">
        <v>0.44</v>
      </c>
      <c r="U32" s="27">
        <v>65450</v>
      </c>
      <c r="V32" s="27">
        <v>5.41</v>
      </c>
      <c r="W32" s="27">
        <v>7988.8</v>
      </c>
      <c r="X32" s="27" t="s">
        <v>51</v>
      </c>
      <c r="Y32" s="27" t="s">
        <v>52</v>
      </c>
      <c r="Z32" s="29"/>
      <c r="AA32" s="27"/>
      <c r="AB32" s="27"/>
      <c r="AC32" s="27"/>
      <c r="AD32" s="27"/>
      <c r="AE32" s="27"/>
      <c r="AF32" s="27"/>
      <c r="AG32" s="27"/>
    </row>
    <row r="33" spans="1:33" s="18" customFormat="1" ht="19.5" customHeight="1" thickBot="1" x14ac:dyDescent="0.25">
      <c r="A33" s="30" t="s">
        <v>35</v>
      </c>
      <c r="B33" s="31">
        <f>SUM(B8:B32)</f>
        <v>13431.196999999998</v>
      </c>
      <c r="C33" s="31">
        <f>SUM(C8:C32)</f>
        <v>84159.638999999981</v>
      </c>
      <c r="D33" s="31">
        <f>SUM(D8:D32)</f>
        <v>7247.3210000000008</v>
      </c>
      <c r="E33" s="31">
        <f>SUM(E8:E32)</f>
        <v>5122.66</v>
      </c>
      <c r="F33" s="31">
        <f>D33*100/C33</f>
        <v>8.6113974419495811</v>
      </c>
      <c r="G33" s="31">
        <f>I33+K33+M33+O33</f>
        <v>934437.48600000003</v>
      </c>
      <c r="H33" s="31">
        <f t="shared" ref="H33:O33" si="2">SUM(H8:H32)</f>
        <v>4.67</v>
      </c>
      <c r="I33" s="31">
        <f t="shared" si="2"/>
        <v>17540.291000000001</v>
      </c>
      <c r="J33" s="31">
        <f t="shared" si="2"/>
        <v>5.8170000000000002</v>
      </c>
      <c r="K33" s="31">
        <f t="shared" si="2"/>
        <v>89906.97</v>
      </c>
      <c r="L33" s="31">
        <f t="shared" si="2"/>
        <v>729.2829999999999</v>
      </c>
      <c r="M33" s="32">
        <f t="shared" si="2"/>
        <v>282231.12199999997</v>
      </c>
      <c r="N33" s="31">
        <f t="shared" si="2"/>
        <v>2612.8340000000003</v>
      </c>
      <c r="O33" s="31">
        <f t="shared" si="2"/>
        <v>544759.103</v>
      </c>
      <c r="P33" s="36">
        <f t="shared" si="0"/>
        <v>19.453470900620403</v>
      </c>
      <c r="Q33" s="33">
        <f>S33+U33+W33+Y33</f>
        <v>832302.45400000003</v>
      </c>
      <c r="R33" s="31">
        <f t="shared" ref="R33:Y33" si="3">SUM(R8:R32)</f>
        <v>22.884999999999998</v>
      </c>
      <c r="S33" s="31">
        <f t="shared" si="3"/>
        <v>118725.70699999999</v>
      </c>
      <c r="T33" s="31">
        <f t="shared" si="3"/>
        <v>19.540000000000003</v>
      </c>
      <c r="U33" s="31">
        <f t="shared" si="3"/>
        <v>84911.3</v>
      </c>
      <c r="V33" s="31">
        <f t="shared" si="3"/>
        <v>821.81000000000006</v>
      </c>
      <c r="W33" s="31">
        <f t="shared" si="3"/>
        <v>351153.3</v>
      </c>
      <c r="X33" s="31">
        <f>SUM(X8:X32)</f>
        <v>2780.3090000000002</v>
      </c>
      <c r="Y33" s="31">
        <f t="shared" si="3"/>
        <v>277512.147</v>
      </c>
      <c r="Z33" s="31">
        <f>AB33+AD33+AF33+AG33</f>
        <v>2604425.2370000002</v>
      </c>
      <c r="AA33" s="31">
        <f t="shared" ref="AA33:AG33" si="4">SUM(AA8:AA32)</f>
        <v>180.69</v>
      </c>
      <c r="AB33" s="31">
        <f t="shared" si="4"/>
        <v>1134811.007</v>
      </c>
      <c r="AC33" s="32">
        <f t="shared" si="4"/>
        <v>92.76</v>
      </c>
      <c r="AD33" s="31">
        <f t="shared" si="4"/>
        <v>649468.80000000005</v>
      </c>
      <c r="AE33" s="31">
        <f t="shared" si="4"/>
        <v>47337.525000000009</v>
      </c>
      <c r="AF33" s="31">
        <f t="shared" si="4"/>
        <v>306129.02000000008</v>
      </c>
      <c r="AG33" s="31">
        <f t="shared" si="4"/>
        <v>514016.41000000003</v>
      </c>
    </row>
    <row r="34" spans="1:33" s="6" customFormat="1" ht="13.5" x14ac:dyDescent="0.25">
      <c r="A34" s="56" t="s">
        <v>46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</row>
    <row r="37" spans="1:33" x14ac:dyDescent="0.25">
      <c r="S37" s="1" t="s">
        <v>41</v>
      </c>
    </row>
    <row r="41" spans="1:33" x14ac:dyDescent="0.25">
      <c r="O41" s="4"/>
      <c r="P41" s="1"/>
      <c r="Q41" s="1"/>
    </row>
  </sheetData>
  <mergeCells count="28">
    <mergeCell ref="A34:AG34"/>
    <mergeCell ref="A2:AF2"/>
    <mergeCell ref="B3:B6"/>
    <mergeCell ref="C3:C6"/>
    <mergeCell ref="E3:E6"/>
    <mergeCell ref="F3:F6"/>
    <mergeCell ref="A3:A6"/>
    <mergeCell ref="D3:D6"/>
    <mergeCell ref="Q3:Y3"/>
    <mergeCell ref="H4:I5"/>
    <mergeCell ref="J4:K5"/>
    <mergeCell ref="L4:M5"/>
    <mergeCell ref="N4:O5"/>
    <mergeCell ref="G3:P3"/>
    <mergeCell ref="G4:G6"/>
    <mergeCell ref="P4:P6"/>
    <mergeCell ref="Q4:Y4"/>
    <mergeCell ref="Q5:Q6"/>
    <mergeCell ref="R5:S5"/>
    <mergeCell ref="T5:U5"/>
    <mergeCell ref="V5:W5"/>
    <mergeCell ref="X5:Y5"/>
    <mergeCell ref="Z3:AG3"/>
    <mergeCell ref="Z4:Z6"/>
    <mergeCell ref="AA4:AB5"/>
    <mergeCell ref="AC4:AD5"/>
    <mergeCell ref="AE4:AF5"/>
    <mergeCell ref="AG4:AG6"/>
  </mergeCells>
  <pageMargins left="0.70866141732283472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дощова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Саватєєва Олена Андріївна</dc:creator>
  <cp:lastModifiedBy>Скарбенчук Світлана Михайлівна</cp:lastModifiedBy>
  <cp:lastPrinted>2024-11-11T17:42:36Z</cp:lastPrinted>
  <dcterms:created xsi:type="dcterms:W3CDTF">2015-02-18T13:38:58Z</dcterms:created>
  <dcterms:modified xsi:type="dcterms:W3CDTF">2026-05-07T13:10:47Z</dcterms:modified>
</cp:coreProperties>
</file>