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2023\ФОНД ЛІКВІДАЦІЇ\ЗАСІДАННЯ МРГ №2\Переліки на сайт\"/>
    </mc:Choice>
  </mc:AlternateContent>
  <bookViews>
    <workbookView xWindow="0" yWindow="0" windowWidth="28800" windowHeight="11700" tabRatio="500"/>
  </bookViews>
  <sheets>
    <sheet name="ФОНД 2023" sheetId="1" r:id="rId1"/>
  </sheets>
  <definedNames>
    <definedName name="_xlnm._FilterDatabase" localSheetId="0" hidden="1">'ФОНД 2023'!$A$20:$AMK$47</definedName>
    <definedName name="Print_Titles_0" localSheetId="0">'ФОНД 2023'!$2:$6</definedName>
    <definedName name="_xlnm.Print_Titles" localSheetId="0">'ФОНД 2023'!$2:$6</definedName>
    <definedName name="_xlnm.Print_Area" localSheetId="0">'ФОНД 2023'!$A$1:$AC$47</definedName>
  </definedNames>
  <calcPr calcId="162913"/>
  <extLst>
    <ext xmlns:loext="http://schemas.libreoffice.org/" uri="{7626C862-2A13-11E5-B345-FEFF819CDC9F}">
      <loext:extCalcPr stringRefSyntax="CalcA1ExcelA1"/>
    </ext>
  </extLst>
</workbook>
</file>

<file path=xl/calcChain.xml><?xml version="1.0" encoding="utf-8"?>
<calcChain xmlns="http://schemas.openxmlformats.org/spreadsheetml/2006/main">
  <c r="M44" i="1" l="1"/>
  <c r="I44" i="1"/>
  <c r="J44" i="1"/>
  <c r="K44" i="1"/>
  <c r="L44" i="1"/>
  <c r="O44" i="1"/>
  <c r="M40" i="1"/>
  <c r="L40" i="1"/>
  <c r="K40" i="1"/>
  <c r="J40" i="1"/>
  <c r="I40" i="1"/>
  <c r="O38" i="1"/>
  <c r="N38" i="1"/>
  <c r="M38" i="1"/>
  <c r="L38" i="1"/>
  <c r="K38" i="1"/>
  <c r="J38" i="1"/>
  <c r="I38" i="1"/>
  <c r="R37" i="1"/>
  <c r="O36" i="1"/>
  <c r="M36" i="1"/>
  <c r="L36" i="1"/>
  <c r="K36" i="1"/>
  <c r="J36" i="1"/>
  <c r="I36" i="1"/>
  <c r="M35" i="1"/>
  <c r="L35" i="1" s="1"/>
  <c r="L34" i="1" s="1"/>
  <c r="K34" i="1"/>
  <c r="J34" i="1"/>
  <c r="I34" i="1"/>
  <c r="K32" i="1"/>
  <c r="K31" i="1"/>
  <c r="O30" i="1"/>
  <c r="M30" i="1"/>
  <c r="L30" i="1"/>
  <c r="J30" i="1"/>
  <c r="I30" i="1"/>
  <c r="K26" i="1"/>
  <c r="K23" i="1"/>
  <c r="K22" i="1"/>
  <c r="O21" i="1"/>
  <c r="N21" i="1"/>
  <c r="M21" i="1"/>
  <c r="L21" i="1"/>
  <c r="J21" i="1"/>
  <c r="I21" i="1"/>
  <c r="L18" i="1"/>
  <c r="K18" i="1"/>
  <c r="O17" i="1"/>
  <c r="M17" i="1"/>
  <c r="L17" i="1"/>
  <c r="K17" i="1"/>
  <c r="J17" i="1"/>
  <c r="I17" i="1"/>
  <c r="O15" i="1"/>
  <c r="M15" i="1"/>
  <c r="L15" i="1"/>
  <c r="K15" i="1"/>
  <c r="J15" i="1"/>
  <c r="I15" i="1"/>
  <c r="M14" i="1"/>
  <c r="L14" i="1" s="1"/>
  <c r="L13" i="1" s="1"/>
  <c r="O13" i="1"/>
  <c r="K13" i="1"/>
  <c r="J13" i="1"/>
  <c r="I13" i="1"/>
  <c r="K12" i="1"/>
  <c r="K10" i="1" s="1"/>
  <c r="K19" i="1" s="1"/>
  <c r="K11" i="1"/>
  <c r="O10" i="1"/>
  <c r="O19" i="1" s="1"/>
  <c r="M10" i="1"/>
  <c r="L10" i="1"/>
  <c r="L19" i="1" s="1"/>
  <c r="J10" i="1"/>
  <c r="J19" i="1" s="1"/>
  <c r="I10" i="1"/>
  <c r="I19" i="1" s="1"/>
  <c r="K21" i="1" l="1"/>
  <c r="M34" i="1"/>
  <c r="M47" i="1" s="1"/>
  <c r="I47" i="1"/>
  <c r="I7" i="1" s="1"/>
  <c r="K30" i="1"/>
  <c r="J47" i="1"/>
  <c r="J7" i="1" s="1"/>
  <c r="L47" i="1"/>
  <c r="L7" i="1" s="1"/>
  <c r="O47" i="1"/>
  <c r="O7" i="1" s="1"/>
  <c r="K47" i="1"/>
  <c r="K7" i="1" s="1"/>
  <c r="M13" i="1"/>
  <c r="M19" i="1" s="1"/>
  <c r="M7" i="1" l="1"/>
</calcChain>
</file>

<file path=xl/sharedStrings.xml><?xml version="1.0" encoding="utf-8"?>
<sst xmlns="http://schemas.openxmlformats.org/spreadsheetml/2006/main" count="363" uniqueCount="208">
  <si>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</si>
  <si>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 п/п</t>
  </si>
  <si>
    <t>Назва проєкту (об’єкту, заходу), який запропоновано реалізовувати за рахунок коштів Фонду</t>
  </si>
  <si>
    <t>Назва територіальної громади</t>
  </si>
  <si>
    <t>Назва населеного пункту</t>
  </si>
  <si>
    <t>Період реалізації (рік початку і закінчення)</t>
  </si>
  <si>
    <t>Результатив-ність (для проектів будівництва, потужність, відповідних одиниць)</t>
  </si>
  <si>
    <t>Вид робіт (нове будівництво, реконструкція, реставрація, капітальний ремонт), 
поточний ремонт (для житлових будівель)</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</si>
  <si>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</si>
  <si>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Кошторисна вартість/орієнтовна кошторисна вартість об’єкта,
тис. гривень</t>
  </si>
  <si>
    <t>Обсяг фінансування у 2023 році, тис. гривень</t>
  </si>
  <si>
    <t>Форма власності</t>
  </si>
  <si>
    <t>Заповнюється для проєктів будівництва</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</si>
  <si>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</si>
  <si>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</si>
  <si>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</si>
  <si>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</si>
  <si>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Затвреджено програму комплексного відновлення області (відповідно до постанови КМУ від 14.10.2022 № 1159)
(так/ні)</t>
  </si>
  <si>
    <t>У разі відповіді "Так" у графі 22</t>
  </si>
  <si>
    <t>Затвреджено  програму комплексного відновлення території територіальної громади (її частини), (відповідно до постанови КМУ від 14.10.2022 № 1159)
(так/ні)</t>
  </si>
  <si>
    <t>У разі відповіді "Так" у графі 24</t>
  </si>
  <si>
    <t>Соціальна складова проєкту</t>
  </si>
  <si>
    <t>Примітка</t>
  </si>
  <si>
    <t>Усього</t>
  </si>
  <si>
    <t>Залишок на 01.01.23</t>
  </si>
  <si>
    <t>у тому числі</t>
  </si>
  <si>
    <t>Найменування експертної організації, дата, № експертизи (у разі наявності)</t>
  </si>
  <si>
    <t>Рішення щодо затвердження проекту будівництва</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</si>
  <si>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</si>
  <si>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</si>
  <si>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Кількість осіб, які користува-тимуться послугою</t>
  </si>
  <si>
    <t>у тому числі ВПО</t>
  </si>
  <si>
    <t xml:space="preserve">коштів Фонду </t>
  </si>
  <si>
    <t>коштів місцевого бюджету</t>
  </si>
  <si>
    <t>інших джерел</t>
  </si>
  <si>
    <t>назва джерела (програми)</t>
  </si>
  <si>
    <t>обсяг фінансування</t>
  </si>
  <si>
    <t>ВСЬОГО по проєктах</t>
  </si>
  <si>
    <t>Проєкти будівництва</t>
  </si>
  <si>
    <t>ОБ’ЄКТИ ІНФРАСТРУКТУРИ  (надання послуг з водопостачання, водовідведення, виробництва теплової енергії, теплопостачання, електропостачання)</t>
  </si>
  <si>
    <t>Городоцька міська територіальна громада</t>
  </si>
  <si>
    <t xml:space="preserve">Реконструкція напірного каналізаційного колектора від вул.Заводська площа до перехрестя вул.Київська та Грушевського в м.Городок </t>
  </si>
  <si>
    <t xml:space="preserve">Городоцька міська </t>
  </si>
  <si>
    <t>м.Городок</t>
  </si>
  <si>
    <t>3000 споживачів; 480 м3 на добу</t>
  </si>
  <si>
    <t>Реконструкція</t>
  </si>
  <si>
    <t>Хмельницька обласна військова адміністрація</t>
  </si>
  <si>
    <t>комунальна</t>
  </si>
  <si>
    <t>Філія ДП "Укрдержбудекспертиза" у Хмельницькій області №23-0164/01-21 від 28.01.2022 року</t>
  </si>
  <si>
    <t>Наказ відділу ЖКГ, інфраструктури та благоустрою Городоцької міської ради №62/2021 від 29.12.2021 року</t>
  </si>
  <si>
    <t>підпункт 2 пункту 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</si>
  <si>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ні</t>
  </si>
  <si>
    <t>RE-24/4/23-44145833-5876</t>
  </si>
  <si>
    <t>Нове будівництво зовнішніх мереж водопостачання вул. Центральна, Варфоломія, Стефанюка, Шевченка, Тиха, Лісова, Миру, І. Франка с.Підлісний Олексинець Хмельницького району</t>
  </si>
  <si>
    <t xml:space="preserve">Городоцька міська  </t>
  </si>
  <si>
    <t>с.Підлісний Олексинець</t>
  </si>
  <si>
    <t>387 споживачів, 6,4 км</t>
  </si>
  <si>
    <t>Нове будівництво</t>
  </si>
  <si>
    <t>ТОВ "Вінстратегія-Будтехекспертиза", №452-21-ЕП від 30.11.2021 року</t>
  </si>
  <si>
    <t>Наказ відділу ЖКГ, інфраструктури та благоустрою Городоцької міської ради №57/2021 від 29.12.2021 року</t>
  </si>
  <si>
    <t>CO-16/4/23-44145833-5685</t>
  </si>
  <si>
    <t>Красилівська міська територіальна громада</t>
  </si>
  <si>
    <t>Реконструкція очисних споруд №1 Красилівського ПАКГ село Заставки Красилівського району</t>
  </si>
  <si>
    <t xml:space="preserve">Красилівська міська </t>
  </si>
  <si>
    <t>село Заставки</t>
  </si>
  <si>
    <t>3400 м.куб/добу</t>
  </si>
  <si>
    <t>ДП "Укрдержбудекспертиза" від 06.09.2019 року №05-0341-19</t>
  </si>
  <si>
    <t>Наказ Красилівське ПВКГ № 85 від 12.09.2019 року</t>
  </si>
  <si>
    <t>РЕ-16/03/2023-37641918-607</t>
  </si>
  <si>
    <t>Новодунаєвецька селищна територіальна громада</t>
  </si>
  <si>
    <t>Реконструкція очисних споруд біологічної очистки, за адресою:  Хмельницька область, Кам'янець-Подільський район,  смт Дунаївці, вул. Травнева 1А</t>
  </si>
  <si>
    <t xml:space="preserve">Новодунаєвецька селищна </t>
  </si>
  <si>
    <t>смт Дунаївці</t>
  </si>
  <si>
    <t>ПКД на виготовленні (наявний попередній кошторисний розрахунок)</t>
  </si>
  <si>
    <t>RE-1/5/23-04406414-6153</t>
  </si>
  <si>
    <t>Новоушицька селищна територіальна громада</t>
  </si>
  <si>
    <t xml:space="preserve">Капітальний ремонт окремими ділянками водопровідних мереж в смт Нова Ушиця Кам`янець-Подільського району </t>
  </si>
  <si>
    <t xml:space="preserve">Новоушицька селищна </t>
  </si>
  <si>
    <t>смт Нова Ушиця</t>
  </si>
  <si>
    <t>Довжина водопроводу-11862 м.</t>
  </si>
  <si>
    <t>Капітальний ремонт</t>
  </si>
  <si>
    <t>ТОВ "ВІНСТРАТЕГІЯ-БУДТЕХЕКСПЕРТИЗА" №335-21-ЕП від 05.10.2021 р.</t>
  </si>
  <si>
    <t>Рішення виконавчого комітету №276 від 21.10.2021</t>
  </si>
  <si>
    <t>БР-16/03/2023-37641918-601</t>
  </si>
  <si>
    <t xml:space="preserve">Усього по об'єктах інфраструктури </t>
  </si>
  <si>
    <t>ГРОМАДСЬКІ БУДІВЛІ</t>
  </si>
  <si>
    <t>Обєкти обласної комунальної власності</t>
  </si>
  <si>
    <t xml:space="preserve">Реконструкція з модернізації будівлі головного корпусу КНП "Хмельницька обласна дитяча лікарня" Хмельницької обласної ради за адресою: вул. Кам'янецька, 94, </t>
  </si>
  <si>
    <t xml:space="preserve">Хмельницька міська </t>
  </si>
  <si>
    <t>м. Хмельницький</t>
  </si>
  <si>
    <t>160 ліжко-місць, 290 робочих місць, площа - 4539,7 кв м</t>
  </si>
  <si>
    <t>реконструкція</t>
  </si>
  <si>
    <t>№38290 від 23.12.2021 ТОВ 'Експертиза МВК'</t>
  </si>
  <si>
    <t>Наказ директора КНП від 24.12.2021 №110-2</t>
  </si>
  <si>
    <t>підпункт 1 пункт 2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</si>
  <si>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RE-16/03/2023-37641918-544</t>
  </si>
  <si>
    <t>255000 дітей</t>
  </si>
  <si>
    <t>27300 дітей</t>
  </si>
  <si>
    <t>Будівництво лікувально-діагностичного корпусу КНП 'Хмельницька обласна дитяча лікарня' за адресою вул.Камянецька, 94 , м Хмельницький (коригування)</t>
  </si>
  <si>
    <t>177 ліжко-місць,  105 роб місць, площа -14039 кв м</t>
  </si>
  <si>
    <t>нове будівництво</t>
  </si>
  <si>
    <t>№23-0180/01-21 від 26.11.2021 ДП 'УКРДЕРЖБУДЕКСПЕРТИЗА'</t>
  </si>
  <si>
    <t>Розпорядження голови ОВА від 02.12.2021 р. №843/2021-р</t>
  </si>
  <si>
    <t>CO-16/03/2023-37641918-545</t>
  </si>
  <si>
    <t>27301 дітей</t>
  </si>
  <si>
    <t>ПРІОРИТЕТНИЙ ПРОЕКТ</t>
  </si>
  <si>
    <t>Капітальний ремонт та модернізація палатного корпусу № 1 будівлі КНП "Хмельницька обласна лікарня" Хмельницької обласної ради за адресою: Хмельницька область, м. Хмельницький, вул. Пілотська,1</t>
  </si>
  <si>
    <t>120 ліжко-місць, площа -5073 кв м</t>
  </si>
  <si>
    <t>капітальний ремонт</t>
  </si>
  <si>
    <t>№941/21-РБК/Е3 від 30.12.2021 ТОВ РБК</t>
  </si>
  <si>
    <t>Наказ директора КНП від 20.01.2022 №45</t>
  </si>
  <si>
    <t>BR-16/03/2023-37641918-536-</t>
  </si>
  <si>
    <t>100000</t>
  </si>
  <si>
    <t>Капітальний ремонт та модернізація будівлі корпусу № 2 КНП "Хмельницька обласна лікарня" Хмельницької обласної ради за адресою: Хмельницька область, м. Хмельницький, вул. Пілотська,1</t>
  </si>
  <si>
    <t>155 ліжко-місць, площа -3586,8 кв м</t>
  </si>
  <si>
    <t>№942/21-РБК/Е3 від 30.12.2021 ТОВ РБК</t>
  </si>
  <si>
    <t>Наказ директора КНП від 20.01.2022 №44</t>
  </si>
  <si>
    <t>BR-16/03/2023-37641918-537</t>
  </si>
  <si>
    <t>Капітальний ремонт з модернізацією будівлі корпусу № 3 КНП "Хмельницька обласна лікарня" Хмельницької обласної ради за адресою: вул. Пілотська, 1, м. Хмельницький (коригування)</t>
  </si>
  <si>
    <t>256 ліжко-місць, площа -5974,3 кв м</t>
  </si>
  <si>
    <t>№41835 від 01.05.2023 ТОВ 'Експертиза МВК'</t>
  </si>
  <si>
    <t>Розпорядження ОВА від 15.05.2023 р. №379/2023-р</t>
  </si>
  <si>
    <t>BR-16/03/2023-37641918-538</t>
  </si>
  <si>
    <t>Капітальний ремонт та модернізація будівлі корпусу № 4 КНП "Хмельницька обласна лікарня" Хмельницької обласної ради за адресою: Хмельницька область, м. Хмельницький, вул. Пілотська,1</t>
  </si>
  <si>
    <t>24 ліжко-місця, площа -650,4 кв м</t>
  </si>
  <si>
    <t>№936/21-РБК/Е3 від 30.12.2021 ТОВ РБК</t>
  </si>
  <si>
    <t>Наказ директора КНП від 05.01.2022 №16</t>
  </si>
  <si>
    <t>BR-16/03/2023-37641918-539</t>
  </si>
  <si>
    <t xml:space="preserve">Реконструкція з надбудовою та модернізація будівлі корпусу № 7 КНП "Хмельницька обласна лікарня" Хмельницької обласної ради за адресою: вул. Пілотська, 1, м. Хмельницький </t>
  </si>
  <si>
    <t>293 ліжко-місця, площа -12624,2 кв м</t>
  </si>
  <si>
    <t>№38291 від 23.12.2021 ТОВ 'Експертиза МВК'</t>
  </si>
  <si>
    <t>Розпорядження голови ОВА від 01.02.2022 р. №73/2022-р</t>
  </si>
  <si>
    <t>RE-16/03/2023-37641918-540</t>
  </si>
  <si>
    <t>Капітальний ремонт з модернізацією будівлі обласної консультативної поліклініки КНП "Хмельницька обласна лікарня" Хмельницької обласної ради за адресою: вул. Пілотська, 1, м. Хмельницький</t>
  </si>
  <si>
    <t>250 відвід/день, площа -1410,2 кв м</t>
  </si>
  <si>
    <t>№38289 від 23.12.2021 ТОВ 'Експертиза МВК'</t>
  </si>
  <si>
    <t>Наказ директора КНП від 05.01.2022 №14</t>
  </si>
  <si>
    <t>BR-16/03/2023-37641918-541</t>
  </si>
  <si>
    <t xml:space="preserve">Реконструкція будівлі (встановлення ліфта) хірургічного корпусу КНП "Городоцька МБЛ" Городоцької міської ради  по вул. Шевченка, 40 в м.Городок </t>
  </si>
  <si>
    <t>12800 користувачів на рік</t>
  </si>
  <si>
    <t xml:space="preserve">Філія ДП "Укрдержбудекспертиза" у Хмельницькій області №23-0063/01-23 від 18.04.2022 </t>
  </si>
  <si>
    <t>Наказ КНП "Городоцька МБЛ" Городоцької міської ради №126/л від 20.04.2023 року</t>
  </si>
  <si>
    <t>RE-24/4/23-02004216-5883</t>
  </si>
  <si>
    <t xml:space="preserve">Реконструкція комплексу будівель під відділення паліативної допомоги (Хоспіс) по вул .Ткачука, 8 в с.Лісоводи, Хмельницького район  </t>
  </si>
  <si>
    <t>с.Лісоводи</t>
  </si>
  <si>
    <t>52 ліжко - місця, 46 робочих місць.</t>
  </si>
  <si>
    <t>ПКД на коригуванні (наявний попередній зведений розрахунок)</t>
  </si>
  <si>
    <t>RE-29/4/23-02004216-5928</t>
  </si>
  <si>
    <t>2000 пацієнтів на рік</t>
  </si>
  <si>
    <t>300 на рік</t>
  </si>
  <si>
    <t>Нове будівництво захисної споруди цивільного захисту на території Городоцького ліцею №4 Городоцької міської ради Хмельницької області по вулиці Київська, 20 м. Городок</t>
  </si>
  <si>
    <t>850 учнів та 150 працівників</t>
  </si>
  <si>
    <t xml:space="preserve">ДП "Укрдержбудекспертиза", Експертний звіт № 23-0197/01-22 від 19.04.2023
</t>
  </si>
  <si>
    <t xml:space="preserve">Наказ відділу освіти, молоді та спорту Городоцької міської ради від 27.04.2023 року №78 </t>
  </si>
  <si>
    <t>CO-16/4/23-41932978-5672</t>
  </si>
  <si>
    <t>Капітальний ремонт Захисної споруди цивільного захисту  - Протирадіаційне укриття, обліковий №85384 (знаходиться за адресою: м. Красилів, вул. Грушевського, 140, КНП "Красилівська багатопрофільна  лікарня" Красилівської міської ради Хмельницького району</t>
  </si>
  <si>
    <t>м. Красилів, вул. Грушевського, 140</t>
  </si>
  <si>
    <t>748 куб м</t>
  </si>
  <si>
    <t>Філія ДП "Укрдержбудекспертиза" у Хмельницькій області                   31 січня 2023 року №23-0199/01-22 Реєстраційний номер ЕХ0167848-8013-9095-4425</t>
  </si>
  <si>
    <t>Наказ КНП "Красилівська багатопрофільна лікарня" №38-вд від 07.02.2023 року</t>
  </si>
  <si>
    <t>БР-19/4/23-04060737-5715</t>
  </si>
  <si>
    <t>Нетішинська міська територіальна громада</t>
  </si>
  <si>
    <t xml:space="preserve">Нове будівництво закладу дошкільної освіти (ясла-садок) по вул. Енергетиків, м.Нетішин </t>
  </si>
  <si>
    <t xml:space="preserve">Нетішинська міська </t>
  </si>
  <si>
    <t>м.Нетішин</t>
  </si>
  <si>
    <t xml:space="preserve">Площа - 2460,7 9 м кв, 110 діток та 30 робочих місць 
</t>
  </si>
  <si>
    <t>-</t>
  </si>
  <si>
    <t>NS-16/03/2023-37641918-551</t>
  </si>
  <si>
    <t>110 діток,  30 осіб персоналу</t>
  </si>
  <si>
    <t>Чемеровецька селищна територіальна громада</t>
  </si>
  <si>
    <t>Реконструкція приміщень та благоустрій території Чемеровецького ліцею №2  за адресою: вул.Центральна,3,смт.Чемерівці, Кам’янець-Подільського району</t>
  </si>
  <si>
    <t>Чемеровецька територіальна громада</t>
  </si>
  <si>
    <t>смт Чемерівці</t>
  </si>
  <si>
    <t>1499,6 м кв</t>
  </si>
  <si>
    <t xml:space="preserve">Реконструкція приміщень та благоустрій території </t>
  </si>
  <si>
    <t>Товариство з обмеженою відповідальністю "Експертиза МВК" від 25 серпня 2022 року №39587 експертний звіт серії ХК №39590</t>
  </si>
  <si>
    <t>Наказ начальника відділу освіти, молоді та спорту від 31 серпня 2022 року №27-но</t>
  </si>
  <si>
    <t>RE-5/5/23-04403930-6339</t>
  </si>
  <si>
    <t xml:space="preserve">рішення тридцятої сесії VІІІ скликання Чемеровецької селищної ради від 23.02.2023 року № 2-32/2023 «Про розроблення Програми комплексного відновлення та розвитку території Чемеровецької територіальної громади». </t>
  </si>
  <si>
    <t>4600 чоловік (530 учнів, 35 працівників)</t>
  </si>
  <si>
    <t>87 осіб</t>
  </si>
  <si>
    <t>Славутська міська територіальна громада</t>
  </si>
  <si>
    <t xml:space="preserve">Реконструкція корпусу №1 НВК "Загальноосвітня школа І-ІІІ ступенів, гімназія" по вул.Соборності, 9 в м.Славута </t>
  </si>
  <si>
    <t>м. Славута</t>
  </si>
  <si>
    <t>2016-2024</t>
  </si>
  <si>
    <t>360 учнів</t>
  </si>
  <si>
    <t>ТОВ "УК експертиза" №13/418/21-12/22 від 13.12.2022</t>
  </si>
  <si>
    <t>рішення виконавчого комітету №362 від 27.12.2022 р.</t>
  </si>
  <si>
    <t>RE-16/03/2023-37641918-554</t>
  </si>
  <si>
    <t xml:space="preserve">Капітальний ремонт – термомодернізація будівлі навчального корпусу загальноосвітньої школи І-ІІІ ступенів №3 по вул.Марії Лисенко, буд. 2А в м.Славута  </t>
  </si>
  <si>
    <t>2018-2024</t>
  </si>
  <si>
    <t>утеплення  фасадів 2852,67 м2 
утеплення покрівлі 
2397,52 м2</t>
  </si>
  <si>
    <t>BR-16/4/23-23563639-5640</t>
  </si>
  <si>
    <t xml:space="preserve">Капітальний ремонт покрівлі та термомодернізації будівлі (будівлі основного корпусу та будівлі початкових класів з харчоблоком) Славутської гімназії №6 по вул. Острозька,15 м. Славута </t>
  </si>
  <si>
    <t>утеплення  фасадів 1743 м2 
утеплення покрівлі 
1430 м2</t>
  </si>
  <si>
    <t>ТОВ "УК експертиза" від 03.01.2023 №Т297-О</t>
  </si>
  <si>
    <t>Наказ від №10-аг від 17.04.2023 р.</t>
  </si>
  <si>
    <t>BR-16/4/23-23563639-5641</t>
  </si>
  <si>
    <t>Понінківська селищна територіальна громада</t>
  </si>
  <si>
    <t>Капітальний ремонт будівель «А-ІІІ» та «Д» (теплоізоляція фасадів, ремонт покрівель) Понінківського НВК  «ЗОШ І-ІІІ ст. №1, гімназія» за адресою: Хмельницька область, Полонський район, смт. Понінка, вул. Папірників, 20а</t>
  </si>
  <si>
    <t>Понінківська селищна рада</t>
  </si>
  <si>
    <t>смт. Понінка</t>
  </si>
  <si>
    <t xml:space="preserve">2023- 2024 </t>
  </si>
  <si>
    <t>Потребує коригування</t>
  </si>
  <si>
    <t>NS-16/03/2023-37641918-595</t>
  </si>
  <si>
    <t>Капітальний ремонт Будинку культури по вул.Перемоги у смт.Понінка Полонського району (коригування)</t>
  </si>
  <si>
    <t xml:space="preserve">  BR-5/5/23-04404935-6341</t>
  </si>
  <si>
    <t>Усього по громадських будівлях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</si>
</sst>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 _₽_-;_-@_-"/>
    <numFmt numFmtId="165" formatCode="0.000"/>
    <numFmt numFmtId="166" formatCode="#,##0.000"/>
  </numFmts>
  <fonts count="20" x14ac:knownFonts="1">
    <font>
      <sz val="11"/>
      <color rgb="FF000000"/>
      <name val="Calibri"/>
      <family val="2"/>
      <charset val="204"/>
    </font>
    <font>
      <sz val="10"/>
      <name val="Arial Cyr"/>
      <charset val="204"/>
    </font>
    <font>
      <sz val="10"/>
      <name val="Times New Roman"/>
      <family val="1"/>
      <charset val="204"/>
    </font>
    <font>
      <sz val="16"/>
      <name val="Arial Cyr"/>
      <charset val="204"/>
    </font>
    <font>
      <sz val="12"/>
      <name val="Arial Cyr"/>
      <charset val="204"/>
    </font>
    <font>
      <b/>
      <sz val="22"/>
      <name val="Times New Roman"/>
      <family val="1"/>
      <charset val="204"/>
    </font>
    <font>
      <sz val="12"/>
      <name val="Times New Roman"/>
      <family val="1"/>
      <charset val="204"/>
    </font>
    <font>
      <sz val="14"/>
      <name val="Times New Roman"/>
      <family val="1"/>
      <charset val="204"/>
    </font>
    <font>
      <b/>
      <sz val="14"/>
      <name val="Times New Roman"/>
      <family val="1"/>
      <charset val="204"/>
    </font>
    <font>
      <sz val="16"/>
      <name val="Times New Roman"/>
      <family val="1"/>
      <charset val="204"/>
    </font>
    <font>
      <sz val="11"/>
      <name val="Times New Roman"/>
      <family val="1"/>
      <charset val="204"/>
    </font>
    <font>
      <b/>
      <sz val="16"/>
      <name val="Times New Roman"/>
      <family val="1"/>
      <charset val="204"/>
    </font>
    <font>
      <b/>
      <sz val="16"/>
      <color rgb="FF000000"/>
      <name val="Times New Roman"/>
      <family val="1"/>
      <charset val="204"/>
    </font>
    <font>
      <sz val="16"/>
      <color rgb="FF000000"/>
      <name val="Times New Roman"/>
      <family val="1"/>
      <charset val="204"/>
    </font>
    <font>
      <sz val="14"/>
      <color rgb="FF000000"/>
      <name val="Times New Roman"/>
      <family val="1"/>
      <charset val="204"/>
    </font>
    <font>
      <b/>
      <sz val="14"/>
      <color rgb="FF000000"/>
      <name val="Times New Roman"/>
      <family val="1"/>
      <charset val="204"/>
    </font>
    <font>
      <b/>
      <sz val="20"/>
      <name val="Times New Roman"/>
      <family val="1"/>
      <charset val="1"/>
    </font>
    <font>
      <b/>
      <sz val="18"/>
      <name val="Times New Roman"/>
      <family val="1"/>
      <charset val="1"/>
    </font>
    <font>
      <sz val="11"/>
      <color rgb="FF000000"/>
      <name val="Calibri"/>
      <family val="2"/>
      <charset val="204"/>
    </font>
    <font>
      <i/>
      <sz val="12"/>
      <color rgb="FF000000"/>
      <name val="Times New Roman"/>
      <family val="1"/>
      <charset val="204"/>
    </font>
  </fonts>
  <fills count="6">
    <fill>
      <patternFill patternType="none"/>
    </fill>
    <fill>
      <patternFill patternType="gray125"/>
    </fill>
    <fill>
      <patternFill patternType="solid">
        <fgColor rgb="FFFFFFFF"/>
        <bgColor rgb="FFFFFFCC"/>
      </patternFill>
    </fill>
    <fill>
      <patternFill patternType="solid">
        <fgColor rgb="FFFFFF00"/>
        <bgColor rgb="FFFFFF00"/>
      </patternFill>
    </fill>
    <fill>
      <patternFill patternType="solid">
        <fgColor rgb="FFCCCCFF"/>
        <bgColor rgb="FFC0C0C0"/>
      </patternFill>
    </fill>
    <fill>
      <patternFill patternType="solid">
        <fgColor theme="0"/>
        <bgColor rgb="FFFFFFCC"/>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3">
    <xf numFmtId="0" fontId="0" fillId="0" borderId="0"/>
    <xf numFmtId="0" fontId="1" fillId="0" borderId="0"/>
    <xf numFmtId="164" fontId="18" fillId="0" borderId="0" applyBorder="0" applyProtection="0"/>
  </cellStyleXfs>
  <cellXfs count="186">
    <xf numFmtId="0" fontId="0" fillId="0" borderId="0" xfId="0"/>
    <xf numFmtId="0" fontId="2" fillId="0" borderId="0" xfId="1" applyFont="1" applyAlignment="1">
      <alignment horizontal="center" vertical="center"/>
    </xf>
    <xf numFmtId="0" fontId="3" fillId="0" borderId="0" xfId="1" applyFont="1"/>
    <xf numFmtId="0" fontId="1" fillId="0" borderId="0" xfId="1" applyAlignment="1">
      <alignment wrapText="1"/>
    </xf>
    <xf numFmtId="165" fontId="1" fillId="0" borderId="0" xfId="1" applyNumberFormat="1" applyAlignment="1">
      <alignment horizontal="center" vertical="top" wrapText="1"/>
    </xf>
    <xf numFmtId="0" fontId="1" fillId="0" borderId="0" xfId="1"/>
    <xf numFmtId="0" fontId="1" fillId="0" borderId="0" xfId="1" applyAlignment="1">
      <alignment horizontal="center"/>
    </xf>
    <xf numFmtId="0" fontId="4" fillId="0" borderId="0" xfId="1" applyFont="1"/>
    <xf numFmtId="165" fontId="7" fillId="0" borderId="1" xfId="1" applyNumberFormat="1" applyFont="1" applyBorder="1" applyAlignment="1">
      <alignment horizontal="center" vertical="top" wrapText="1"/>
    </xf>
    <xf numFmtId="0" fontId="7" fillId="2" borderId="1" xfId="1" applyFont="1" applyFill="1" applyBorder="1" applyAlignment="1">
      <alignment horizontal="center" vertical="center" wrapText="1"/>
    </xf>
    <xf numFmtId="0" fontId="10" fillId="0" borderId="1" xfId="1" applyFont="1" applyBorder="1" applyAlignment="1">
      <alignment horizontal="center" vertical="center"/>
    </xf>
    <xf numFmtId="1" fontId="10" fillId="0" borderId="1" xfId="1" applyNumberFormat="1" applyFont="1" applyBorder="1" applyAlignment="1">
      <alignment horizontal="center" vertical="top" wrapText="1"/>
    </xf>
    <xf numFmtId="0" fontId="6" fillId="0" borderId="0" xfId="1" applyFont="1"/>
    <xf numFmtId="0" fontId="10" fillId="0" borderId="0" xfId="1" applyFont="1"/>
    <xf numFmtId="0" fontId="11" fillId="3" borderId="1" xfId="1" applyFont="1" applyFill="1" applyBorder="1" applyAlignment="1">
      <alignment horizontal="center" vertical="center"/>
    </xf>
    <xf numFmtId="0" fontId="11" fillId="3" borderId="1" xfId="1" applyFont="1" applyFill="1" applyBorder="1" applyAlignment="1">
      <alignment horizontal="left" vertical="center" wrapText="1"/>
    </xf>
    <xf numFmtId="0" fontId="11" fillId="3" borderId="1" xfId="1" applyFont="1" applyFill="1" applyBorder="1" applyAlignment="1">
      <alignment horizontal="center" vertical="center" wrapText="1"/>
    </xf>
    <xf numFmtId="165" fontId="11" fillId="3" borderId="1" xfId="1" applyNumberFormat="1" applyFont="1" applyFill="1" applyBorder="1" applyAlignment="1">
      <alignment horizontal="center" vertical="top" wrapText="1"/>
    </xf>
    <xf numFmtId="0" fontId="11" fillId="3" borderId="1" xfId="1" applyFont="1" applyFill="1" applyBorder="1" applyAlignment="1">
      <alignment horizontal="center" textRotation="90"/>
    </xf>
    <xf numFmtId="165" fontId="11" fillId="3" borderId="1" xfId="1" applyNumberFormat="1" applyFont="1" applyFill="1" applyBorder="1" applyAlignment="1">
      <alignment horizontal="center" vertical="center"/>
    </xf>
    <xf numFmtId="165" fontId="11" fillId="0" borderId="0" xfId="1" applyNumberFormat="1" applyFont="1" applyAlignment="1">
      <alignment horizontal="center" vertical="center"/>
    </xf>
    <xf numFmtId="0" fontId="11" fillId="0" borderId="0" xfId="1" applyFont="1" applyAlignment="1">
      <alignment horizontal="center" vertical="center"/>
    </xf>
    <xf numFmtId="2" fontId="9" fillId="0" borderId="1" xfId="1" applyNumberFormat="1" applyFont="1" applyBorder="1" applyAlignment="1">
      <alignment horizontal="center" vertical="center"/>
    </xf>
    <xf numFmtId="0" fontId="11" fillId="0" borderId="1" xfId="1" applyFont="1" applyBorder="1" applyAlignment="1">
      <alignment horizontal="center" vertical="center"/>
    </xf>
    <xf numFmtId="0" fontId="9" fillId="0" borderId="1" xfId="1" applyFont="1" applyBorder="1" applyAlignment="1">
      <alignment horizontal="center" vertical="center"/>
    </xf>
    <xf numFmtId="0" fontId="9" fillId="0" borderId="1" xfId="1" applyFont="1" applyBorder="1" applyAlignment="1">
      <alignment horizontal="left" wrapText="1"/>
    </xf>
    <xf numFmtId="0" fontId="3" fillId="0" borderId="1" xfId="1" applyFont="1" applyBorder="1" applyAlignment="1">
      <alignment wrapText="1"/>
    </xf>
    <xf numFmtId="165" fontId="3" fillId="0" borderId="1" xfId="1" applyNumberFormat="1" applyFont="1" applyBorder="1" applyAlignment="1">
      <alignment horizontal="center" vertical="top" wrapText="1"/>
    </xf>
    <xf numFmtId="165" fontId="11" fillId="2" borderId="1" xfId="1" applyNumberFormat="1" applyFont="1" applyFill="1" applyBorder="1" applyAlignment="1">
      <alignment horizontal="center" vertical="top" wrapText="1"/>
    </xf>
    <xf numFmtId="0" fontId="1" fillId="0" borderId="1" xfId="1" applyBorder="1" applyAlignment="1">
      <alignment horizontal="right" textRotation="90"/>
    </xf>
    <xf numFmtId="0" fontId="1" fillId="0" borderId="1" xfId="1" applyBorder="1"/>
    <xf numFmtId="0" fontId="1" fillId="0" borderId="1" xfId="1" applyBorder="1" applyAlignment="1">
      <alignment horizontal="center"/>
    </xf>
    <xf numFmtId="1" fontId="12" fillId="4" borderId="1" xfId="1" applyNumberFormat="1" applyFont="1" applyFill="1" applyBorder="1" applyAlignment="1">
      <alignment horizontal="center" vertical="center"/>
    </xf>
    <xf numFmtId="0" fontId="12" fillId="4" borderId="1" xfId="1" applyFont="1" applyFill="1" applyBorder="1" applyAlignment="1">
      <alignment horizontal="left" vertical="center" wrapText="1"/>
    </xf>
    <xf numFmtId="0" fontId="13" fillId="4" borderId="1" xfId="1" applyFont="1" applyFill="1" applyBorder="1" applyAlignment="1">
      <alignment horizontal="center" vertical="center"/>
    </xf>
    <xf numFmtId="0" fontId="13" fillId="4" borderId="1" xfId="1" applyFont="1" applyFill="1" applyBorder="1" applyAlignment="1">
      <alignment horizontal="left" vertical="center" wrapText="1"/>
    </xf>
    <xf numFmtId="0" fontId="13" fillId="4" borderId="1" xfId="1" applyFont="1" applyFill="1" applyBorder="1" applyAlignment="1">
      <alignment horizontal="center" vertical="center" wrapText="1"/>
    </xf>
    <xf numFmtId="165" fontId="13" fillId="4" borderId="1" xfId="1" applyNumberFormat="1" applyFont="1" applyFill="1" applyBorder="1" applyAlignment="1">
      <alignment horizontal="center" vertical="top" wrapText="1"/>
    </xf>
    <xf numFmtId="165" fontId="12" fillId="4" borderId="1" xfId="1" applyNumberFormat="1" applyFont="1" applyFill="1" applyBorder="1" applyAlignment="1">
      <alignment horizontal="center" vertical="top" wrapText="1"/>
    </xf>
    <xf numFmtId="0" fontId="13" fillId="4" borderId="1" xfId="1" applyFont="1" applyFill="1" applyBorder="1" applyAlignment="1">
      <alignment horizontal="center" vertical="center" textRotation="90" wrapText="1"/>
    </xf>
    <xf numFmtId="165" fontId="13" fillId="4" borderId="1" xfId="0" applyNumberFormat="1"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1" xfId="0" applyFont="1" applyFill="1" applyBorder="1" applyAlignment="1">
      <alignment horizontal="left" vertical="center" wrapText="1"/>
    </xf>
    <xf numFmtId="0" fontId="13" fillId="4" borderId="0" xfId="1" applyFont="1" applyFill="1" applyAlignment="1">
      <alignment vertical="center"/>
    </xf>
    <xf numFmtId="1" fontId="12" fillId="3" borderId="1" xfId="1" applyNumberFormat="1" applyFont="1" applyFill="1" applyBorder="1" applyAlignment="1">
      <alignment horizontal="center" vertical="center"/>
    </xf>
    <xf numFmtId="0" fontId="12" fillId="3" borderId="1" xfId="1" applyFont="1" applyFill="1" applyBorder="1" applyAlignment="1">
      <alignment horizontal="left" vertical="center" wrapText="1"/>
    </xf>
    <xf numFmtId="0" fontId="12" fillId="3" borderId="1" xfId="1" applyFont="1" applyFill="1" applyBorder="1" applyAlignment="1">
      <alignment horizontal="center" vertical="center"/>
    </xf>
    <xf numFmtId="0" fontId="12" fillId="3" borderId="1" xfId="1" applyFont="1" applyFill="1" applyBorder="1" applyAlignment="1">
      <alignment horizontal="center" vertical="center" wrapText="1"/>
    </xf>
    <xf numFmtId="165" fontId="12" fillId="3" borderId="1" xfId="1" applyNumberFormat="1" applyFont="1" applyFill="1" applyBorder="1" applyAlignment="1">
      <alignment horizontal="center" vertical="top" wrapText="1"/>
    </xf>
    <xf numFmtId="0" fontId="12" fillId="3" borderId="1" xfId="1" applyFont="1" applyFill="1" applyBorder="1" applyAlignment="1">
      <alignment horizontal="center" vertical="center" textRotation="90" wrapText="1"/>
    </xf>
    <xf numFmtId="165" fontId="12" fillId="3" borderId="1" xfId="0" applyNumberFormat="1"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1" xfId="0" applyFont="1" applyFill="1" applyBorder="1" applyAlignment="1">
      <alignment horizontal="left" vertical="center" wrapText="1"/>
    </xf>
    <xf numFmtId="0" fontId="12" fillId="3" borderId="0" xfId="1" applyFont="1" applyFill="1" applyAlignment="1">
      <alignment vertical="center"/>
    </xf>
    <xf numFmtId="1" fontId="13" fillId="0" borderId="1" xfId="1" applyNumberFormat="1" applyFont="1" applyBorder="1" applyAlignment="1">
      <alignment horizontal="center" vertical="top" wrapText="1"/>
    </xf>
    <xf numFmtId="0" fontId="13" fillId="0" borderId="1" xfId="1" applyFont="1" applyBorder="1" applyAlignment="1">
      <alignment vertical="top" wrapText="1"/>
    </xf>
    <xf numFmtId="0" fontId="13" fillId="0" borderId="1" xfId="1" applyFont="1" applyBorder="1" applyAlignment="1">
      <alignment horizontal="center" vertical="top" wrapText="1"/>
    </xf>
    <xf numFmtId="165" fontId="13" fillId="0" borderId="1" xfId="1" applyNumberFormat="1" applyFont="1" applyBorder="1" applyAlignment="1">
      <alignment horizontal="center" vertical="top" wrapText="1"/>
    </xf>
    <xf numFmtId="0" fontId="13" fillId="0" borderId="2" xfId="1" applyFont="1" applyBorder="1" applyAlignment="1">
      <alignment horizontal="right" vertical="center" textRotation="90" wrapText="1"/>
    </xf>
    <xf numFmtId="165" fontId="14" fillId="0" borderId="1" xfId="0" applyNumberFormat="1" applyFont="1" applyBorder="1" applyAlignment="1">
      <alignment horizontal="center" vertical="top" wrapText="1"/>
    </xf>
    <xf numFmtId="165" fontId="13" fillId="0" borderId="1" xfId="0" applyNumberFormat="1" applyFont="1" applyBorder="1" applyAlignment="1">
      <alignment horizontal="center" vertical="top" wrapText="1"/>
    </xf>
    <xf numFmtId="165" fontId="13" fillId="0" borderId="1" xfId="0" applyNumberFormat="1" applyFont="1" applyBorder="1" applyAlignment="1">
      <alignment vertical="top" wrapText="1"/>
    </xf>
    <xf numFmtId="0" fontId="13" fillId="0" borderId="1" xfId="0" applyFont="1" applyBorder="1" applyAlignment="1">
      <alignment horizontal="center" vertical="top" wrapText="1"/>
    </xf>
    <xf numFmtId="0" fontId="13" fillId="0" borderId="0" xfId="1" applyFont="1" applyAlignment="1">
      <alignment vertical="top" wrapText="1"/>
    </xf>
    <xf numFmtId="0" fontId="13" fillId="0" borderId="1" xfId="1" applyFont="1" applyBorder="1" applyAlignment="1">
      <alignment horizontal="left" vertical="top" wrapText="1"/>
    </xf>
    <xf numFmtId="0" fontId="13" fillId="0" borderId="0" xfId="1" applyFont="1" applyAlignment="1">
      <alignment vertical="center"/>
    </xf>
    <xf numFmtId="165" fontId="15" fillId="3" borderId="1" xfId="0" applyNumberFormat="1" applyFont="1" applyFill="1" applyBorder="1" applyAlignment="1">
      <alignment horizontal="center" vertical="center" wrapText="1"/>
    </xf>
    <xf numFmtId="165"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0" fontId="13" fillId="0" borderId="1" xfId="1" applyFont="1" applyBorder="1" applyAlignment="1">
      <alignment horizontal="center" vertical="center" wrapText="1"/>
    </xf>
    <xf numFmtId="0" fontId="12" fillId="3" borderId="2" xfId="1" applyFont="1" applyFill="1" applyBorder="1" applyAlignment="1">
      <alignment horizontal="right" vertical="center" textRotation="90" wrapText="1"/>
    </xf>
    <xf numFmtId="165" fontId="12" fillId="0" borderId="1" xfId="1" applyNumberFormat="1" applyFont="1" applyBorder="1" applyAlignment="1">
      <alignment horizontal="center" vertical="top" wrapText="1"/>
    </xf>
    <xf numFmtId="0" fontId="13" fillId="0" borderId="1" xfId="1" applyFont="1" applyBorder="1" applyAlignment="1">
      <alignment horizontal="center" vertical="center" textRotation="90" wrapText="1"/>
    </xf>
    <xf numFmtId="165" fontId="14" fillId="0" borderId="1" xfId="0" applyNumberFormat="1" applyFont="1" applyBorder="1" applyAlignment="1">
      <alignment horizontal="center" vertical="center" wrapText="1"/>
    </xf>
    <xf numFmtId="1" fontId="13" fillId="3" borderId="1" xfId="1" applyNumberFormat="1" applyFont="1" applyFill="1" applyBorder="1" applyAlignment="1">
      <alignment horizontal="center" vertical="center" wrapText="1"/>
    </xf>
    <xf numFmtId="0" fontId="12" fillId="3" borderId="1" xfId="1" applyFont="1" applyFill="1" applyBorder="1" applyAlignment="1">
      <alignment horizontal="left" vertical="top" wrapText="1"/>
    </xf>
    <xf numFmtId="0" fontId="13" fillId="3" borderId="1" xfId="1" applyFont="1" applyFill="1" applyBorder="1" applyAlignment="1">
      <alignment horizontal="center" vertical="center" wrapText="1"/>
    </xf>
    <xf numFmtId="0" fontId="13" fillId="3" borderId="1" xfId="1" applyFont="1" applyFill="1" applyBorder="1" applyAlignment="1">
      <alignment horizontal="center" vertical="center" textRotation="90" wrapText="1"/>
    </xf>
    <xf numFmtId="165" fontId="14" fillId="3" borderId="1" xfId="0" applyNumberFormat="1" applyFont="1" applyFill="1" applyBorder="1" applyAlignment="1">
      <alignment horizontal="center" vertical="center" wrapText="1"/>
    </xf>
    <xf numFmtId="165" fontId="13" fillId="3"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3" borderId="0" xfId="1" applyFont="1" applyFill="1" applyAlignment="1">
      <alignment horizontal="center" vertical="center" wrapText="1"/>
    </xf>
    <xf numFmtId="165" fontId="13" fillId="0" borderId="3" xfId="0" applyNumberFormat="1" applyFont="1" applyBorder="1" applyAlignment="1">
      <alignment horizontal="center" vertical="center" wrapText="1"/>
    </xf>
    <xf numFmtId="0" fontId="13" fillId="2" borderId="1" xfId="1" applyFont="1" applyFill="1" applyBorder="1" applyAlignment="1">
      <alignment horizontal="center" vertical="center" wrapText="1"/>
    </xf>
    <xf numFmtId="0" fontId="13" fillId="2" borderId="0" xfId="1" applyFont="1" applyFill="1" applyAlignment="1">
      <alignment horizontal="center" vertical="center" wrapText="1"/>
    </xf>
    <xf numFmtId="1" fontId="12" fillId="0" borderId="1" xfId="1" applyNumberFormat="1" applyFont="1" applyBorder="1" applyAlignment="1">
      <alignment horizontal="center" vertical="center"/>
    </xf>
    <xf numFmtId="0" fontId="12" fillId="0" borderId="1" xfId="1" applyFont="1" applyBorder="1" applyAlignment="1">
      <alignment horizontal="left" vertical="center"/>
    </xf>
    <xf numFmtId="0" fontId="12" fillId="0" borderId="1" xfId="1" applyFont="1" applyBorder="1" applyAlignment="1">
      <alignment horizontal="center" vertical="center"/>
    </xf>
    <xf numFmtId="0" fontId="12" fillId="0" borderId="1" xfId="1" applyFont="1" applyBorder="1" applyAlignment="1">
      <alignment horizontal="left" vertical="center" wrapText="1"/>
    </xf>
    <xf numFmtId="0" fontId="12" fillId="0" borderId="1" xfId="1" applyFont="1" applyBorder="1" applyAlignment="1">
      <alignment horizontal="center" vertical="center" wrapText="1"/>
    </xf>
    <xf numFmtId="0" fontId="12" fillId="0" borderId="1" xfId="1" applyFont="1" applyBorder="1" applyAlignment="1">
      <alignment horizontal="center" vertical="center" textRotation="90" wrapText="1"/>
    </xf>
    <xf numFmtId="165" fontId="15" fillId="0" borderId="1" xfId="0" applyNumberFormat="1" applyFont="1" applyBorder="1" applyAlignment="1">
      <alignment horizontal="center" vertical="center" wrapText="1"/>
    </xf>
    <xf numFmtId="165"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0" borderId="0" xfId="1" applyFont="1" applyAlignment="1">
      <alignment vertical="center"/>
    </xf>
    <xf numFmtId="1" fontId="13" fillId="4" borderId="1" xfId="1" applyNumberFormat="1" applyFont="1" applyFill="1" applyBorder="1" applyAlignment="1">
      <alignment horizontal="center" vertical="center"/>
    </xf>
    <xf numFmtId="0" fontId="12" fillId="4" borderId="1" xfId="1" applyFont="1" applyFill="1" applyBorder="1" applyAlignment="1">
      <alignment horizontal="left" vertical="center"/>
    </xf>
    <xf numFmtId="165" fontId="14" fillId="4" borderId="1" xfId="0" applyNumberFormat="1" applyFont="1" applyFill="1" applyBorder="1" applyAlignment="1">
      <alignment horizontal="center" vertical="center" wrapText="1"/>
    </xf>
    <xf numFmtId="1" fontId="13" fillId="3" borderId="1" xfId="1" applyNumberFormat="1" applyFont="1" applyFill="1" applyBorder="1" applyAlignment="1">
      <alignment horizontal="center" vertical="center"/>
    </xf>
    <xf numFmtId="0" fontId="12" fillId="3" borderId="1" xfId="1" applyFont="1" applyFill="1" applyBorder="1" applyAlignment="1">
      <alignment horizontal="left" vertical="center"/>
    </xf>
    <xf numFmtId="0" fontId="13" fillId="3" borderId="1" xfId="1" applyFont="1" applyFill="1" applyBorder="1" applyAlignment="1">
      <alignment horizontal="center" vertical="center"/>
    </xf>
    <xf numFmtId="0" fontId="13" fillId="3" borderId="1" xfId="1" applyFont="1" applyFill="1" applyBorder="1" applyAlignment="1">
      <alignment horizontal="left" vertical="center" wrapText="1"/>
    </xf>
    <xf numFmtId="0" fontId="13" fillId="3" borderId="1" xfId="0" applyFont="1" applyFill="1" applyBorder="1" applyAlignment="1">
      <alignment horizontal="left" vertical="center" wrapText="1"/>
    </xf>
    <xf numFmtId="0" fontId="13" fillId="3" borderId="0" xfId="1" applyFont="1" applyFill="1" applyAlignment="1">
      <alignment vertical="center"/>
    </xf>
    <xf numFmtId="1" fontId="13" fillId="2" borderId="1" xfId="1" applyNumberFormat="1" applyFont="1" applyFill="1" applyBorder="1" applyAlignment="1">
      <alignment horizontal="center" vertical="center"/>
    </xf>
    <xf numFmtId="0" fontId="13" fillId="2" borderId="1" xfId="1" applyFont="1" applyFill="1" applyBorder="1" applyAlignment="1">
      <alignment horizontal="left" vertical="center" wrapText="1"/>
    </xf>
    <xf numFmtId="165" fontId="13" fillId="2" borderId="1" xfId="1" applyNumberFormat="1" applyFont="1" applyFill="1" applyBorder="1" applyAlignment="1">
      <alignment horizontal="center" vertical="top" wrapText="1"/>
    </xf>
    <xf numFmtId="0" fontId="13" fillId="2" borderId="1" xfId="1" applyFont="1" applyFill="1" applyBorder="1" applyAlignment="1">
      <alignment horizontal="center" vertical="center" textRotation="90" wrapText="1"/>
    </xf>
    <xf numFmtId="0" fontId="14" fillId="2" borderId="1" xfId="0" applyFont="1" applyFill="1" applyBorder="1" applyAlignment="1">
      <alignment horizontal="center" vertical="center" wrapText="1"/>
    </xf>
    <xf numFmtId="166" fontId="14" fillId="2" borderId="1" xfId="0" applyNumberFormat="1" applyFont="1" applyFill="1" applyBorder="1" applyAlignment="1">
      <alignment horizontal="center" vertical="center" wrapText="1"/>
    </xf>
    <xf numFmtId="166" fontId="13" fillId="2"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1" xfId="0" applyFont="1" applyFill="1" applyBorder="1" applyAlignment="1">
      <alignment horizontal="left" vertical="center" wrapText="1"/>
    </xf>
    <xf numFmtId="0" fontId="13" fillId="0" borderId="1" xfId="1" applyFont="1" applyBorder="1" applyAlignment="1">
      <alignment vertical="center"/>
    </xf>
    <xf numFmtId="0" fontId="12" fillId="0" borderId="1" xfId="1" applyFont="1" applyBorder="1" applyAlignment="1">
      <alignment horizontal="center" vertical="top" wrapText="1"/>
    </xf>
    <xf numFmtId="49" fontId="13" fillId="2" borderId="1" xfId="0" applyNumberFormat="1" applyFont="1" applyFill="1" applyBorder="1" applyAlignment="1">
      <alignment horizontal="center" vertical="center" wrapText="1"/>
    </xf>
    <xf numFmtId="0" fontId="13" fillId="0" borderId="4" xfId="0" applyFont="1" applyBorder="1" applyAlignment="1">
      <alignment horizontal="left" vertical="center" wrapText="1"/>
    </xf>
    <xf numFmtId="0" fontId="14" fillId="0" borderId="1" xfId="0" applyFont="1" applyBorder="1" applyAlignment="1">
      <alignment horizontal="center" vertical="center" wrapText="1"/>
    </xf>
    <xf numFmtId="1" fontId="13" fillId="0" borderId="1" xfId="1" applyNumberFormat="1" applyFont="1" applyBorder="1" applyAlignment="1">
      <alignment horizontal="center" vertical="center"/>
    </xf>
    <xf numFmtId="0" fontId="13" fillId="0" borderId="1" xfId="1" applyFont="1" applyBorder="1" applyAlignment="1">
      <alignment horizontal="right" vertical="top" textRotation="90" wrapText="1"/>
    </xf>
    <xf numFmtId="0" fontId="13" fillId="0" borderId="0" xfId="1" applyFont="1" applyAlignment="1">
      <alignment horizontal="center" vertical="top" wrapText="1"/>
    </xf>
    <xf numFmtId="165" fontId="14" fillId="0" borderId="1" xfId="1" applyNumberFormat="1" applyFont="1" applyBorder="1" applyAlignment="1">
      <alignment horizontal="center" vertical="top" wrapText="1"/>
    </xf>
    <xf numFmtId="0" fontId="13" fillId="0" borderId="1" xfId="1" applyFont="1" applyBorder="1" applyAlignment="1">
      <alignment horizontal="right" vertical="center" textRotation="90" wrapText="1"/>
    </xf>
    <xf numFmtId="0" fontId="14" fillId="0" borderId="1" xfId="0" applyFont="1" applyBorder="1" applyAlignment="1">
      <alignment horizontal="center" vertical="top" wrapText="1"/>
    </xf>
    <xf numFmtId="166" fontId="14" fillId="0" borderId="1" xfId="0" applyNumberFormat="1" applyFont="1" applyBorder="1" applyAlignment="1">
      <alignment horizontal="center" vertical="top" wrapText="1"/>
    </xf>
    <xf numFmtId="166" fontId="13" fillId="0" borderId="1" xfId="0" applyNumberFormat="1" applyFont="1" applyBorder="1" applyAlignment="1">
      <alignment horizontal="center" vertical="top" wrapText="1"/>
    </xf>
    <xf numFmtId="165" fontId="13" fillId="3" borderId="1" xfId="1" applyNumberFormat="1" applyFont="1" applyFill="1" applyBorder="1" applyAlignment="1">
      <alignment horizontal="center" vertical="top" wrapText="1"/>
    </xf>
    <xf numFmtId="165" fontId="14" fillId="0" borderId="1" xfId="1" applyNumberFormat="1" applyFont="1" applyBorder="1" applyAlignment="1">
      <alignment horizontal="center" vertical="center" wrapText="1"/>
    </xf>
    <xf numFmtId="1" fontId="12" fillId="3" borderId="1" xfId="1" applyNumberFormat="1" applyFont="1" applyFill="1" applyBorder="1" applyAlignment="1">
      <alignment horizontal="center" vertical="center" wrapText="1"/>
    </xf>
    <xf numFmtId="0" fontId="15" fillId="3" borderId="1" xfId="0" applyFont="1" applyFill="1" applyBorder="1" applyAlignment="1">
      <alignment horizontal="center" vertical="center" wrapText="1"/>
    </xf>
    <xf numFmtId="166" fontId="15" fillId="3" borderId="1" xfId="0" applyNumberFormat="1" applyFont="1" applyFill="1" applyBorder="1" applyAlignment="1">
      <alignment horizontal="center" vertical="center" wrapText="1"/>
    </xf>
    <xf numFmtId="166" fontId="12" fillId="3" borderId="1" xfId="0" applyNumberFormat="1" applyFont="1" applyFill="1" applyBorder="1" applyAlignment="1">
      <alignment horizontal="center" vertical="center" wrapText="1"/>
    </xf>
    <xf numFmtId="1" fontId="13" fillId="0" borderId="1" xfId="1" applyNumberFormat="1" applyFont="1" applyBorder="1" applyAlignment="1">
      <alignment horizontal="center" vertical="center" wrapText="1"/>
    </xf>
    <xf numFmtId="0" fontId="13" fillId="0" borderId="1" xfId="1" applyFont="1" applyBorder="1" applyAlignment="1">
      <alignment horizontal="left" vertical="center" wrapText="1"/>
    </xf>
    <xf numFmtId="165" fontId="13" fillId="2" borderId="1" xfId="0" applyNumberFormat="1" applyFont="1" applyFill="1" applyBorder="1" applyAlignment="1">
      <alignment horizontal="center" vertical="center" wrapText="1"/>
    </xf>
    <xf numFmtId="0" fontId="13" fillId="0" borderId="0" xfId="0" applyFont="1" applyAlignment="1">
      <alignment horizontal="center" vertical="center" wrapText="1"/>
    </xf>
    <xf numFmtId="1" fontId="12" fillId="3" borderId="2" xfId="1" applyNumberFormat="1" applyFont="1" applyFill="1" applyBorder="1" applyAlignment="1">
      <alignment horizontal="center" vertical="center" wrapText="1"/>
    </xf>
    <xf numFmtId="0" fontId="12" fillId="3" borderId="2" xfId="1" applyFont="1" applyFill="1" applyBorder="1" applyAlignment="1">
      <alignment horizontal="left" vertical="center" wrapText="1"/>
    </xf>
    <xf numFmtId="0" fontId="12" fillId="3" borderId="2" xfId="1" applyFont="1" applyFill="1" applyBorder="1" applyAlignment="1">
      <alignment horizontal="center" vertical="center" wrapText="1"/>
    </xf>
    <xf numFmtId="165" fontId="12" fillId="3" borderId="2" xfId="1" applyNumberFormat="1" applyFont="1" applyFill="1" applyBorder="1" applyAlignment="1">
      <alignment horizontal="center" vertical="top" wrapText="1"/>
    </xf>
    <xf numFmtId="0" fontId="12" fillId="3" borderId="2" xfId="1" applyFont="1" applyFill="1" applyBorder="1" applyAlignment="1">
      <alignment horizontal="center" vertical="center" textRotation="90" wrapText="1"/>
    </xf>
    <xf numFmtId="165" fontId="15" fillId="3" borderId="2" xfId="0" applyNumberFormat="1" applyFont="1" applyFill="1" applyBorder="1" applyAlignment="1">
      <alignment horizontal="center" vertical="center" wrapText="1"/>
    </xf>
    <xf numFmtId="165" fontId="12" fillId="3" borderId="2" xfId="0" applyNumberFormat="1"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2" xfId="0" applyFont="1" applyFill="1" applyBorder="1" applyAlignment="1">
      <alignment horizontal="left" vertical="center" wrapText="1"/>
    </xf>
    <xf numFmtId="0" fontId="12" fillId="3" borderId="0" xfId="0" applyFont="1" applyFill="1" applyAlignment="1">
      <alignment horizontal="center" vertical="center" wrapText="1"/>
    </xf>
    <xf numFmtId="0" fontId="13" fillId="0" borderId="1" xfId="0" applyFont="1" applyBorder="1" applyAlignment="1">
      <alignment horizontal="justify" vertical="center" wrapText="1"/>
    </xf>
    <xf numFmtId="0" fontId="13" fillId="0" borderId="5" xfId="1" applyFont="1" applyBorder="1" applyAlignment="1">
      <alignment vertical="center"/>
    </xf>
    <xf numFmtId="0" fontId="13" fillId="0" borderId="1" xfId="0" applyFont="1" applyBorder="1" applyAlignment="1">
      <alignment horizontal="left" vertical="top" wrapText="1"/>
    </xf>
    <xf numFmtId="1" fontId="12" fillId="3" borderId="4" xfId="1" applyNumberFormat="1" applyFont="1" applyFill="1" applyBorder="1" applyAlignment="1">
      <alignment horizontal="center" vertical="center" wrapText="1"/>
    </xf>
    <xf numFmtId="0" fontId="12" fillId="3" borderId="4" xfId="1" applyFont="1" applyFill="1" applyBorder="1" applyAlignment="1">
      <alignment horizontal="left" vertical="center" wrapText="1"/>
    </xf>
    <xf numFmtId="0" fontId="13" fillId="3" borderId="4" xfId="1" applyFont="1" applyFill="1" applyBorder="1" applyAlignment="1">
      <alignment horizontal="left" vertical="center" wrapText="1"/>
    </xf>
    <xf numFmtId="165" fontId="12" fillId="3" borderId="4" xfId="1" applyNumberFormat="1" applyFont="1" applyFill="1" applyBorder="1" applyAlignment="1">
      <alignment horizontal="center" vertical="top" wrapText="1"/>
    </xf>
    <xf numFmtId="165" fontId="13" fillId="3" borderId="4" xfId="1" applyNumberFormat="1" applyFont="1" applyFill="1" applyBorder="1" applyAlignment="1">
      <alignment horizontal="left" vertical="top" wrapText="1"/>
    </xf>
    <xf numFmtId="165" fontId="14" fillId="3" borderId="4" xfId="0" applyNumberFormat="1" applyFont="1" applyFill="1" applyBorder="1" applyAlignment="1">
      <alignment horizontal="left" vertical="center" wrapText="1"/>
    </xf>
    <xf numFmtId="165" fontId="13" fillId="3" borderId="4" xfId="0" applyNumberFormat="1" applyFont="1" applyFill="1" applyBorder="1" applyAlignment="1">
      <alignment horizontal="left" vertical="center" wrapText="1"/>
    </xf>
    <xf numFmtId="0" fontId="13" fillId="3" borderId="4" xfId="0" applyFont="1" applyFill="1" applyBorder="1" applyAlignment="1">
      <alignment horizontal="left" vertical="center" wrapText="1"/>
    </xf>
    <xf numFmtId="0" fontId="13" fillId="3" borderId="0" xfId="0" applyFont="1" applyFill="1" applyAlignment="1">
      <alignment horizontal="left" vertical="center" wrapText="1"/>
    </xf>
    <xf numFmtId="0" fontId="13" fillId="3" borderId="0" xfId="1" applyFont="1" applyFill="1" applyAlignment="1">
      <alignment horizontal="left" vertical="center"/>
    </xf>
    <xf numFmtId="0" fontId="11" fillId="0" borderId="1" xfId="1" applyFont="1" applyBorder="1" applyAlignment="1">
      <alignment horizontal="left" vertical="center"/>
    </xf>
    <xf numFmtId="0" fontId="11" fillId="0" borderId="1" xfId="1" applyFont="1" applyBorder="1" applyAlignment="1">
      <alignment horizontal="left" vertical="center" wrapText="1"/>
    </xf>
    <xf numFmtId="0" fontId="11" fillId="0" borderId="1" xfId="1" applyFont="1" applyBorder="1" applyAlignment="1">
      <alignment horizontal="center" vertical="center" wrapText="1"/>
    </xf>
    <xf numFmtId="165" fontId="11" fillId="0" borderId="1" xfId="1" applyNumberFormat="1" applyFont="1" applyBorder="1" applyAlignment="1">
      <alignment horizontal="center" vertical="top" wrapText="1"/>
    </xf>
    <xf numFmtId="0" fontId="11" fillId="0" borderId="1" xfId="1" applyFont="1" applyBorder="1" applyAlignment="1">
      <alignment horizontal="center" vertical="center" textRotation="90" wrapText="1"/>
    </xf>
    <xf numFmtId="0" fontId="11" fillId="0" borderId="1" xfId="0" applyFont="1" applyBorder="1" applyAlignment="1">
      <alignment horizontal="center" vertical="center" wrapText="1"/>
    </xf>
    <xf numFmtId="166" fontId="11"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1" fillId="0" borderId="0" xfId="1" applyFont="1" applyAlignment="1">
      <alignment vertical="center"/>
    </xf>
    <xf numFmtId="165" fontId="16" fillId="0" borderId="0" xfId="1" applyNumberFormat="1" applyFont="1" applyAlignment="1">
      <alignment horizontal="center" vertical="top" wrapText="1"/>
    </xf>
    <xf numFmtId="0" fontId="16" fillId="0" borderId="0" xfId="1" applyFont="1"/>
    <xf numFmtId="0" fontId="16" fillId="0" borderId="0" xfId="1" applyFont="1" applyAlignment="1">
      <alignment horizontal="center"/>
    </xf>
    <xf numFmtId="0" fontId="16" fillId="0" borderId="0" xfId="1" applyFont="1" applyAlignment="1">
      <alignment horizontal="left"/>
    </xf>
    <xf numFmtId="0" fontId="17" fillId="0" borderId="0" xfId="1" applyFont="1"/>
    <xf numFmtId="165" fontId="13" fillId="5" borderId="1" xfId="1" applyNumberFormat="1" applyFont="1" applyFill="1" applyBorder="1" applyAlignment="1">
      <alignment horizontal="center" vertical="top" wrapText="1"/>
    </xf>
    <xf numFmtId="165" fontId="19" fillId="0" borderId="0" xfId="0" applyNumberFormat="1" applyFont="1"/>
    <xf numFmtId="0" fontId="16" fillId="0" borderId="0" xfId="1" applyFont="1" applyBorder="1" applyAlignment="1">
      <alignment horizontal="left" vertical="center"/>
    </xf>
    <xf numFmtId="0" fontId="7" fillId="0" borderId="0" xfId="1" applyFont="1" applyBorder="1" applyAlignment="1">
      <alignment horizontal="left" vertical="center"/>
    </xf>
    <xf numFmtId="0" fontId="7" fillId="0" borderId="1" xfId="1" applyFont="1" applyBorder="1" applyAlignment="1">
      <alignment horizontal="center" vertical="center" wrapText="1"/>
    </xf>
    <xf numFmtId="0" fontId="7" fillId="2" borderId="1" xfId="1" applyFont="1" applyFill="1" applyBorder="1" applyAlignment="1">
      <alignment horizontal="center" vertical="center" wrapText="1"/>
    </xf>
    <xf numFmtId="165" fontId="7" fillId="0" borderId="1" xfId="1" applyNumberFormat="1" applyFont="1" applyBorder="1" applyAlignment="1">
      <alignment horizontal="center" vertical="top" wrapText="1"/>
    </xf>
    <xf numFmtId="0" fontId="5" fillId="0" borderId="0" xfId="1" applyFont="1" applyBorder="1" applyAlignment="1">
      <alignment horizontal="center" vertical="center" wrapText="1"/>
    </xf>
    <xf numFmtId="0" fontId="6" fillId="0" borderId="1" xfId="1" applyFont="1" applyBorder="1" applyAlignment="1">
      <alignment horizontal="center" vertical="center" wrapText="1"/>
    </xf>
    <xf numFmtId="0" fontId="8" fillId="0" borderId="1" xfId="1" applyFont="1" applyBorder="1" applyAlignment="1">
      <alignment horizontal="center" vertical="center" wrapText="1"/>
    </xf>
    <xf numFmtId="0" fontId="9" fillId="0" borderId="1" xfId="1" applyFont="1" applyBorder="1" applyAlignment="1">
      <alignment horizontal="center" vertical="center" textRotation="90" wrapText="1"/>
    </xf>
  </cellXfs>
  <cellStyles count="3">
    <cellStyle name="Звичайний" xfId="0" builtinId="0"/>
    <cellStyle name="Звичайний 4" xfId="1"/>
    <cellStyle name="Фінансови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55"/>
  <sheetViews>
    <sheetView tabSelected="1" view="pageBreakPreview" zoomScale="50" zoomScaleNormal="70" zoomScaleSheetLayoutView="50" zoomScalePageLayoutView="50" workbookViewId="0">
      <pane ySplit="5" topLeftCell="A45" activePane="bottomLeft" state="frozen"/>
      <selection pane="bottomLeft" activeCell="L44" sqref="L44"/>
    </sheetView>
  </sheetViews>
  <sheetFormatPr defaultRowHeight="20.25" x14ac:dyDescent="0.3"/>
  <cols>
    <col min="1" max="1" width="8.140625" style="1" customWidth="1"/>
    <col min="2" max="2" width="55.42578125" style="1" customWidth="1"/>
    <col min="3" max="3" width="15.140625" style="1" customWidth="1"/>
    <col min="4" max="4" width="21.28515625" style="2" customWidth="1"/>
    <col min="5" max="5" width="12" style="3" customWidth="1"/>
    <col min="6" max="6" width="16.5703125" style="3" customWidth="1"/>
    <col min="7" max="7" width="22.140625" style="3" customWidth="1"/>
    <col min="8" max="8" width="26.42578125" style="3" customWidth="1"/>
    <col min="9" max="9" width="21.28515625" style="4" customWidth="1"/>
    <col min="10" max="10" width="22.140625" style="4" customWidth="1"/>
    <col min="11" max="11" width="22.7109375" style="4" customWidth="1"/>
    <col min="12" max="12" width="24.140625" style="4" customWidth="1"/>
    <col min="13" max="13" width="17.5703125" style="4" customWidth="1"/>
    <col min="14" max="14" width="18.140625" style="4" customWidth="1"/>
    <col min="15" max="15" width="16.28515625" style="4" customWidth="1"/>
    <col min="16" max="16" width="5.7109375" style="5" customWidth="1"/>
    <col min="17" max="17" width="20.7109375" style="5" customWidth="1"/>
    <col min="18" max="18" width="25.5703125" style="5" customWidth="1"/>
    <col min="19" max="19" width="45.28515625" style="5" customWidth="1"/>
    <col min="20" max="20" width="13.85546875" style="5" customWidth="1"/>
    <col min="21" max="21" width="24.28515625" style="5" customWidth="1"/>
    <col min="22" max="22" width="18.7109375" style="6" customWidth="1"/>
    <col min="23" max="23" width="23.85546875" style="6" customWidth="1"/>
    <col min="24" max="24" width="21" style="6" customWidth="1"/>
    <col min="25" max="25" width="20.7109375" style="6" customWidth="1"/>
    <col min="26" max="26" width="24.42578125" style="6" customWidth="1"/>
    <col min="27" max="27" width="11" style="6" customWidth="1"/>
    <col min="28" max="28" width="9.7109375" style="6" customWidth="1"/>
    <col min="29" max="29" width="12.42578125" style="5" customWidth="1"/>
    <col min="30" max="30" width="18" style="7" customWidth="1"/>
    <col min="31" max="31" width="14.7109375" style="7" customWidth="1"/>
    <col min="32" max="32" width="15.5703125" style="7" customWidth="1"/>
    <col min="33" max="33" width="14.42578125" style="7" customWidth="1"/>
    <col min="34" max="254" width="9.140625" style="5" customWidth="1"/>
    <col min="255" max="255" width="5.7109375" style="5" customWidth="1"/>
    <col min="256" max="256" width="40.85546875" style="5" customWidth="1"/>
    <col min="257" max="257" width="11.85546875" style="5" customWidth="1"/>
    <col min="258" max="258" width="18.140625" style="5" customWidth="1"/>
    <col min="259" max="259" width="17.5703125" style="5" customWidth="1"/>
    <col min="260" max="260" width="18.42578125" style="5" customWidth="1"/>
    <col min="261" max="261" width="20.42578125" style="5" customWidth="1"/>
    <col min="262" max="262" width="20.28515625" style="5" customWidth="1"/>
    <col min="263" max="263" width="20.85546875" style="5" customWidth="1"/>
    <col min="264" max="264" width="12.42578125" style="5" customWidth="1"/>
    <col min="265" max="265" width="19.140625" style="5" customWidth="1"/>
    <col min="266" max="266" width="10.28515625" style="5" customWidth="1"/>
    <col min="267" max="267" width="14.5703125" style="5" customWidth="1"/>
    <col min="268" max="268" width="21.5703125" style="5" customWidth="1"/>
    <col min="269" max="269" width="20.85546875" style="5" customWidth="1"/>
    <col min="270" max="270" width="38.42578125" style="5" customWidth="1"/>
    <col min="271" max="271" width="22.140625" style="5" customWidth="1"/>
    <col min="272" max="272" width="14" style="5" customWidth="1"/>
    <col min="273" max="510" width="9.140625" style="5" customWidth="1"/>
    <col min="511" max="511" width="5.7109375" style="5" customWidth="1"/>
    <col min="512" max="512" width="40.85546875" style="5" customWidth="1"/>
    <col min="513" max="513" width="11.85546875" style="5" customWidth="1"/>
    <col min="514" max="514" width="18.140625" style="5" customWidth="1"/>
    <col min="515" max="515" width="17.5703125" style="5" customWidth="1"/>
    <col min="516" max="516" width="18.42578125" style="5" customWidth="1"/>
    <col min="517" max="517" width="20.42578125" style="5" customWidth="1"/>
    <col min="518" max="518" width="20.28515625" style="5" customWidth="1"/>
    <col min="519" max="519" width="20.85546875" style="5" customWidth="1"/>
    <col min="520" max="520" width="12.42578125" style="5" customWidth="1"/>
    <col min="521" max="521" width="19.140625" style="5" customWidth="1"/>
    <col min="522" max="522" width="10.28515625" style="5" customWidth="1"/>
    <col min="523" max="523" width="14.5703125" style="5" customWidth="1"/>
    <col min="524" max="524" width="21.5703125" style="5" customWidth="1"/>
    <col min="525" max="525" width="20.85546875" style="5" customWidth="1"/>
    <col min="526" max="526" width="38.42578125" style="5" customWidth="1"/>
    <col min="527" max="527" width="22.140625" style="5" customWidth="1"/>
    <col min="528" max="528" width="14" style="5" customWidth="1"/>
    <col min="529" max="766" width="9.140625" style="5" customWidth="1"/>
    <col min="767" max="767" width="5.7109375" style="5" customWidth="1"/>
    <col min="768" max="768" width="40.85546875" style="5" customWidth="1"/>
    <col min="769" max="769" width="11.85546875" style="5" customWidth="1"/>
    <col min="770" max="770" width="18.140625" style="5" customWidth="1"/>
    <col min="771" max="771" width="17.5703125" style="5" customWidth="1"/>
    <col min="772" max="772" width="18.42578125" style="5" customWidth="1"/>
    <col min="773" max="773" width="20.42578125" style="5" customWidth="1"/>
    <col min="774" max="774" width="20.28515625" style="5" customWidth="1"/>
    <col min="775" max="775" width="20.85546875" style="5" customWidth="1"/>
    <col min="776" max="776" width="12.42578125" style="5" customWidth="1"/>
    <col min="777" max="777" width="19.140625" style="5" customWidth="1"/>
    <col min="778" max="778" width="10.28515625" style="5" customWidth="1"/>
    <col min="779" max="779" width="14.5703125" style="5" customWidth="1"/>
    <col min="780" max="780" width="21.5703125" style="5" customWidth="1"/>
    <col min="781" max="781" width="20.85546875" style="5" customWidth="1"/>
    <col min="782" max="782" width="38.42578125" style="5" customWidth="1"/>
    <col min="783" max="783" width="22.140625" style="5" customWidth="1"/>
    <col min="784" max="784" width="14" style="5" customWidth="1"/>
    <col min="785" max="1022" width="9.140625" style="5" customWidth="1"/>
    <col min="1023" max="1023" width="5.7109375" style="5" customWidth="1"/>
    <col min="1024" max="1025" width="40.85546875" style="5" customWidth="1"/>
  </cols>
  <sheetData>
    <row r="1" spans="1:33" ht="75" customHeight="1" x14ac:dyDescent="0.25">
      <c r="A1" s="182" t="s">
        <v>0</v>
      </c>
      <c r="B1" s="182"/>
      <c r="C1" s="182"/>
      <c r="D1" s="182"/>
      <c r="E1" s="182"/>
      <c r="F1" s="182"/>
      <c r="G1" s="182"/>
      <c r="H1" s="182"/>
      <c r="I1" s="182"/>
      <c r="J1" s="182"/>
      <c r="K1" s="182"/>
      <c r="L1" s="182"/>
      <c r="M1" s="182"/>
      <c r="N1" s="182"/>
      <c r="O1" s="182"/>
      <c r="P1" s="182"/>
      <c r="Q1" s="182"/>
      <c r="R1" s="182"/>
      <c r="S1" s="182"/>
      <c r="T1" s="182"/>
      <c r="U1" s="182"/>
      <c r="V1" s="182"/>
      <c r="W1" s="182"/>
      <c r="X1" s="182"/>
      <c r="Y1" s="182"/>
      <c r="Z1" s="182"/>
      <c r="AA1" s="182"/>
      <c r="AB1" s="182"/>
      <c r="AC1" s="182"/>
    </row>
    <row r="2" spans="1:33" ht="60.75" customHeight="1" x14ac:dyDescent="0.25">
      <c r="A2" s="183" t="s">
        <v>1</v>
      </c>
      <c r="B2" s="179" t="s">
        <v>2</v>
      </c>
      <c r="C2" s="179" t="s">
        <v>3</v>
      </c>
      <c r="D2" s="179" t="s">
        <v>4</v>
      </c>
      <c r="E2" s="179" t="s">
        <v>5</v>
      </c>
      <c r="F2" s="179" t="s">
        <v>6</v>
      </c>
      <c r="G2" s="179" t="s">
        <v>7</v>
      </c>
      <c r="H2" s="184" t="s">
        <v>8</v>
      </c>
      <c r="I2" s="181" t="s">
        <v>9</v>
      </c>
      <c r="J2" s="181"/>
      <c r="K2" s="181" t="s">
        <v>10</v>
      </c>
      <c r="L2" s="181"/>
      <c r="M2" s="181"/>
      <c r="N2" s="181"/>
      <c r="O2" s="181"/>
      <c r="P2" s="185" t="s">
        <v>11</v>
      </c>
      <c r="Q2" s="179" t="s">
        <v>12</v>
      </c>
      <c r="R2" s="179"/>
      <c r="S2" s="183" t="s">
        <v>13</v>
      </c>
      <c r="T2" s="179" t="s">
        <v>14</v>
      </c>
      <c r="U2" s="180" t="s">
        <v>15</v>
      </c>
      <c r="V2" s="179" t="s">
        <v>16</v>
      </c>
      <c r="W2" s="180" t="s">
        <v>17</v>
      </c>
      <c r="X2" s="9" t="s">
        <v>18</v>
      </c>
      <c r="Y2" s="180" t="s">
        <v>19</v>
      </c>
      <c r="Z2" s="9" t="s">
        <v>20</v>
      </c>
      <c r="AA2" s="179" t="s">
        <v>21</v>
      </c>
      <c r="AB2" s="179"/>
      <c r="AC2" s="179" t="s">
        <v>22</v>
      </c>
    </row>
    <row r="3" spans="1:33" ht="48" customHeight="1" x14ac:dyDescent="0.25">
      <c r="A3" s="183"/>
      <c r="B3" s="179"/>
      <c r="C3" s="179"/>
      <c r="D3" s="179"/>
      <c r="E3" s="179"/>
      <c r="F3" s="179"/>
      <c r="G3" s="179"/>
      <c r="H3" s="184"/>
      <c r="I3" s="181" t="s">
        <v>23</v>
      </c>
      <c r="J3" s="181" t="s">
        <v>24</v>
      </c>
      <c r="K3" s="181" t="s">
        <v>23</v>
      </c>
      <c r="L3" s="181" t="s">
        <v>25</v>
      </c>
      <c r="M3" s="181"/>
      <c r="N3" s="181"/>
      <c r="O3" s="181"/>
      <c r="P3" s="185"/>
      <c r="Q3" s="179" t="s">
        <v>26</v>
      </c>
      <c r="R3" s="179" t="s">
        <v>27</v>
      </c>
      <c r="S3" s="183"/>
      <c r="T3" s="179"/>
      <c r="U3" s="180"/>
      <c r="V3" s="179"/>
      <c r="W3" s="180"/>
      <c r="X3" s="180" t="s">
        <v>28</v>
      </c>
      <c r="Y3" s="180"/>
      <c r="Z3" s="180" t="s">
        <v>29</v>
      </c>
      <c r="AA3" s="179" t="s">
        <v>30</v>
      </c>
      <c r="AB3" s="179" t="s">
        <v>31</v>
      </c>
      <c r="AC3" s="179"/>
    </row>
    <row r="4" spans="1:33" ht="21" customHeight="1" x14ac:dyDescent="0.25">
      <c r="A4" s="183"/>
      <c r="B4" s="179"/>
      <c r="C4" s="179"/>
      <c r="D4" s="179"/>
      <c r="E4" s="179"/>
      <c r="F4" s="179"/>
      <c r="G4" s="179"/>
      <c r="H4" s="184"/>
      <c r="I4" s="181"/>
      <c r="J4" s="181"/>
      <c r="K4" s="181"/>
      <c r="L4" s="181" t="s">
        <v>32</v>
      </c>
      <c r="M4" s="181" t="s">
        <v>33</v>
      </c>
      <c r="N4" s="181" t="s">
        <v>34</v>
      </c>
      <c r="O4" s="181"/>
      <c r="P4" s="185"/>
      <c r="Q4" s="179"/>
      <c r="R4" s="179"/>
      <c r="S4" s="183"/>
      <c r="T4" s="179"/>
      <c r="U4" s="180"/>
      <c r="V4" s="179"/>
      <c r="W4" s="180"/>
      <c r="X4" s="180"/>
      <c r="Y4" s="180"/>
      <c r="Z4" s="180"/>
      <c r="AA4" s="179"/>
      <c r="AB4" s="179"/>
      <c r="AC4" s="179"/>
    </row>
    <row r="5" spans="1:33" ht="85.5" customHeight="1" x14ac:dyDescent="0.25">
      <c r="A5" s="183"/>
      <c r="B5" s="179"/>
      <c r="C5" s="179"/>
      <c r="D5" s="179"/>
      <c r="E5" s="179"/>
      <c r="F5" s="179"/>
      <c r="G5" s="179"/>
      <c r="H5" s="184"/>
      <c r="I5" s="181"/>
      <c r="J5" s="181"/>
      <c r="K5" s="181"/>
      <c r="L5" s="181"/>
      <c r="M5" s="181"/>
      <c r="N5" s="8" t="s">
        <v>35</v>
      </c>
      <c r="O5" s="8" t="s">
        <v>36</v>
      </c>
      <c r="P5" s="185"/>
      <c r="Q5" s="179"/>
      <c r="R5" s="179"/>
      <c r="S5" s="183"/>
      <c r="T5" s="179"/>
      <c r="U5" s="180"/>
      <c r="V5" s="179"/>
      <c r="W5" s="180"/>
      <c r="X5" s="180"/>
      <c r="Y5" s="180"/>
      <c r="Z5" s="180"/>
      <c r="AA5" s="179"/>
      <c r="AB5" s="179"/>
      <c r="AC5" s="179"/>
    </row>
    <row r="6" spans="1:33" s="13" customFormat="1" ht="15.75" x14ac:dyDescent="0.25">
      <c r="A6" s="10">
        <v>1</v>
      </c>
      <c r="B6" s="10">
        <v>2</v>
      </c>
      <c r="C6" s="10">
        <v>3</v>
      </c>
      <c r="D6" s="10">
        <v>4</v>
      </c>
      <c r="E6" s="10">
        <v>5</v>
      </c>
      <c r="F6" s="10">
        <v>6</v>
      </c>
      <c r="G6" s="10">
        <v>7</v>
      </c>
      <c r="H6" s="10">
        <v>8</v>
      </c>
      <c r="I6" s="11">
        <v>9</v>
      </c>
      <c r="J6" s="11">
        <v>10</v>
      </c>
      <c r="K6" s="11">
        <v>11</v>
      </c>
      <c r="L6" s="11">
        <v>12</v>
      </c>
      <c r="M6" s="11">
        <v>13</v>
      </c>
      <c r="N6" s="11">
        <v>14</v>
      </c>
      <c r="O6" s="11">
        <v>15</v>
      </c>
      <c r="P6" s="10">
        <v>16</v>
      </c>
      <c r="Q6" s="10">
        <v>17</v>
      </c>
      <c r="R6" s="10">
        <v>18</v>
      </c>
      <c r="S6" s="10">
        <v>19</v>
      </c>
      <c r="T6" s="10">
        <v>20</v>
      </c>
      <c r="U6" s="10">
        <v>21</v>
      </c>
      <c r="V6" s="10">
        <v>22</v>
      </c>
      <c r="W6" s="10">
        <v>23</v>
      </c>
      <c r="X6" s="10">
        <v>24</v>
      </c>
      <c r="Y6" s="10">
        <v>25</v>
      </c>
      <c r="Z6" s="10">
        <v>26</v>
      </c>
      <c r="AA6" s="10">
        <v>27</v>
      </c>
      <c r="AB6" s="10">
        <v>28</v>
      </c>
      <c r="AC6" s="10">
        <v>29</v>
      </c>
      <c r="AD6" s="12"/>
      <c r="AE6" s="12"/>
      <c r="AF6" s="12"/>
      <c r="AG6" s="12"/>
    </row>
    <row r="7" spans="1:33" s="21" customFormat="1" ht="23.25" customHeight="1" x14ac:dyDescent="0.25">
      <c r="A7" s="14">
        <v>24</v>
      </c>
      <c r="B7" s="14" t="s">
        <v>37</v>
      </c>
      <c r="C7" s="14"/>
      <c r="D7" s="15"/>
      <c r="E7" s="16"/>
      <c r="F7" s="16"/>
      <c r="G7" s="16"/>
      <c r="H7" s="16"/>
      <c r="I7" s="17">
        <f>I19+I47</f>
        <v>2611212.8527300004</v>
      </c>
      <c r="J7" s="17">
        <f>J19+J47</f>
        <v>2306145.2121699997</v>
      </c>
      <c r="K7" s="17">
        <f>K19+K47</f>
        <v>2269432.2659999998</v>
      </c>
      <c r="L7" s="17">
        <f>L19+L47</f>
        <v>2192614.1340000001</v>
      </c>
      <c r="M7" s="17">
        <f>M19+M47</f>
        <v>76818.154999999999</v>
      </c>
      <c r="N7" s="17"/>
      <c r="O7" s="17">
        <f>O19+O47</f>
        <v>0</v>
      </c>
      <c r="P7" s="18"/>
      <c r="Q7" s="19"/>
      <c r="R7" s="14"/>
      <c r="S7" s="14"/>
      <c r="T7" s="14"/>
      <c r="U7" s="14"/>
      <c r="V7" s="14"/>
      <c r="W7" s="14"/>
      <c r="X7" s="14"/>
      <c r="Y7" s="14"/>
      <c r="Z7" s="14"/>
      <c r="AA7" s="14"/>
      <c r="AB7" s="14"/>
      <c r="AC7" s="14"/>
      <c r="AD7" s="20"/>
      <c r="AE7" s="20"/>
      <c r="AF7" s="20"/>
    </row>
    <row r="8" spans="1:33" ht="25.9" customHeight="1" x14ac:dyDescent="0.3">
      <c r="A8" s="22"/>
      <c r="B8" s="23" t="s">
        <v>38</v>
      </c>
      <c r="C8" s="24"/>
      <c r="D8" s="25"/>
      <c r="E8" s="26"/>
      <c r="F8" s="26"/>
      <c r="G8" s="26"/>
      <c r="H8" s="26"/>
      <c r="I8" s="27"/>
      <c r="J8" s="27"/>
      <c r="K8" s="27"/>
      <c r="L8" s="28"/>
      <c r="M8" s="27"/>
      <c r="N8" s="27"/>
      <c r="O8" s="27"/>
      <c r="P8" s="29"/>
      <c r="Q8" s="30"/>
      <c r="R8" s="30"/>
      <c r="S8" s="30"/>
      <c r="T8" s="30"/>
      <c r="U8" s="30"/>
      <c r="V8" s="31"/>
      <c r="W8" s="30"/>
      <c r="X8" s="30"/>
      <c r="Y8" s="30"/>
      <c r="Z8" s="30"/>
      <c r="AA8" s="30"/>
      <c r="AB8" s="30"/>
      <c r="AC8" s="30"/>
    </row>
    <row r="9" spans="1:33" s="43" customFormat="1" ht="101.25" x14ac:dyDescent="0.25">
      <c r="A9" s="32"/>
      <c r="B9" s="33" t="s">
        <v>39</v>
      </c>
      <c r="C9" s="34"/>
      <c r="D9" s="35"/>
      <c r="E9" s="36"/>
      <c r="F9" s="36"/>
      <c r="G9" s="36"/>
      <c r="H9" s="36"/>
      <c r="I9" s="37"/>
      <c r="J9" s="37"/>
      <c r="K9" s="37"/>
      <c r="L9" s="38"/>
      <c r="M9" s="37"/>
      <c r="N9" s="37"/>
      <c r="O9" s="37"/>
      <c r="P9" s="39"/>
      <c r="Q9" s="40"/>
      <c r="R9" s="40"/>
      <c r="S9" s="40"/>
      <c r="T9" s="40"/>
      <c r="U9" s="40"/>
      <c r="V9" s="41"/>
      <c r="W9" s="42"/>
      <c r="X9" s="42"/>
      <c r="Y9" s="42"/>
      <c r="Z9" s="42"/>
      <c r="AA9" s="42"/>
      <c r="AB9" s="42"/>
      <c r="AC9" s="36"/>
    </row>
    <row r="10" spans="1:33" s="53" customFormat="1" ht="40.5" x14ac:dyDescent="0.25">
      <c r="A10" s="44">
        <v>2</v>
      </c>
      <c r="B10" s="45" t="s">
        <v>40</v>
      </c>
      <c r="C10" s="46"/>
      <c r="D10" s="45"/>
      <c r="E10" s="47"/>
      <c r="F10" s="47"/>
      <c r="G10" s="47"/>
      <c r="H10" s="47"/>
      <c r="I10" s="48">
        <f>I11+I12</f>
        <v>5721.527</v>
      </c>
      <c r="J10" s="48">
        <f>J11+J12</f>
        <v>5550.4449999999997</v>
      </c>
      <c r="K10" s="48">
        <f>K11+K12</f>
        <v>5550.4449999999997</v>
      </c>
      <c r="L10" s="48">
        <f>L11+L12</f>
        <v>4995.4009999999998</v>
      </c>
      <c r="M10" s="48">
        <f>M11+M12</f>
        <v>555.04399999999998</v>
      </c>
      <c r="N10" s="48"/>
      <c r="O10" s="48">
        <f>O11+O12</f>
        <v>0</v>
      </c>
      <c r="P10" s="49"/>
      <c r="Q10" s="50"/>
      <c r="R10" s="50"/>
      <c r="S10" s="50"/>
      <c r="T10" s="50"/>
      <c r="U10" s="50"/>
      <c r="V10" s="51"/>
      <c r="W10" s="52"/>
      <c r="X10" s="52"/>
      <c r="Y10" s="52"/>
      <c r="Z10" s="52"/>
      <c r="AA10" s="52"/>
      <c r="AB10" s="52"/>
      <c r="AC10" s="47"/>
    </row>
    <row r="11" spans="1:33" s="63" customFormat="1" ht="131.25" x14ac:dyDescent="0.25">
      <c r="A11" s="54">
        <v>1</v>
      </c>
      <c r="B11" s="55" t="s">
        <v>41</v>
      </c>
      <c r="C11" s="56" t="s">
        <v>42</v>
      </c>
      <c r="D11" s="56" t="s">
        <v>43</v>
      </c>
      <c r="E11" s="56">
        <v>2023</v>
      </c>
      <c r="F11" s="56" t="s">
        <v>44</v>
      </c>
      <c r="G11" s="56" t="s">
        <v>45</v>
      </c>
      <c r="H11" s="56" t="s">
        <v>46</v>
      </c>
      <c r="I11" s="57">
        <v>3712.011</v>
      </c>
      <c r="J11" s="57">
        <v>3620.2109999999998</v>
      </c>
      <c r="K11" s="57">
        <f>+L11+M11</f>
        <v>3620.2110000000002</v>
      </c>
      <c r="L11" s="57">
        <v>3258.19</v>
      </c>
      <c r="M11" s="57">
        <v>362.02100000000002</v>
      </c>
      <c r="N11" s="57"/>
      <c r="O11" s="57">
        <v>0</v>
      </c>
      <c r="P11" s="58" t="s">
        <v>47</v>
      </c>
      <c r="Q11" s="59" t="s">
        <v>48</v>
      </c>
      <c r="R11" s="59" t="s">
        <v>49</v>
      </c>
      <c r="S11" s="59" t="s">
        <v>50</v>
      </c>
      <c r="T11" s="60" t="s">
        <v>51</v>
      </c>
      <c r="U11" s="61"/>
      <c r="V11" s="62" t="s">
        <v>52</v>
      </c>
      <c r="W11" s="62"/>
      <c r="X11" s="62"/>
      <c r="Y11" s="62"/>
      <c r="Z11" s="62"/>
      <c r="AA11" s="62">
        <v>3000</v>
      </c>
      <c r="AB11" s="62">
        <v>320</v>
      </c>
      <c r="AC11" s="55"/>
    </row>
    <row r="12" spans="1:33" s="65" customFormat="1" ht="131.25" x14ac:dyDescent="0.25">
      <c r="A12" s="54">
        <v>2</v>
      </c>
      <c r="B12" s="64" t="s">
        <v>53</v>
      </c>
      <c r="C12" s="56" t="s">
        <v>54</v>
      </c>
      <c r="D12" s="56" t="s">
        <v>55</v>
      </c>
      <c r="E12" s="56">
        <v>2023</v>
      </c>
      <c r="F12" s="56" t="s">
        <v>56</v>
      </c>
      <c r="G12" s="56" t="s">
        <v>57</v>
      </c>
      <c r="H12" s="56" t="s">
        <v>46</v>
      </c>
      <c r="I12" s="57">
        <v>2009.5160000000001</v>
      </c>
      <c r="J12" s="57">
        <v>1930.2339999999999</v>
      </c>
      <c r="K12" s="57">
        <f>+L12+M12</f>
        <v>1930.2339999999999</v>
      </c>
      <c r="L12" s="57">
        <v>1737.211</v>
      </c>
      <c r="M12" s="57">
        <v>193.023</v>
      </c>
      <c r="N12" s="57"/>
      <c r="O12" s="57">
        <v>0</v>
      </c>
      <c r="P12" s="58" t="s">
        <v>47</v>
      </c>
      <c r="Q12" s="59" t="s">
        <v>58</v>
      </c>
      <c r="R12" s="59" t="s">
        <v>59</v>
      </c>
      <c r="S12" s="59" t="s">
        <v>50</v>
      </c>
      <c r="T12" s="60" t="s">
        <v>51</v>
      </c>
      <c r="U12" s="60"/>
      <c r="V12" s="62" t="s">
        <v>60</v>
      </c>
      <c r="W12" s="62"/>
      <c r="X12" s="62"/>
      <c r="Y12" s="62"/>
      <c r="Z12" s="62"/>
      <c r="AA12" s="62">
        <v>387</v>
      </c>
      <c r="AB12" s="62">
        <v>12</v>
      </c>
      <c r="AC12" s="56"/>
    </row>
    <row r="13" spans="1:33" s="53" customFormat="1" ht="40.5" x14ac:dyDescent="0.25">
      <c r="A13" s="44">
        <v>1</v>
      </c>
      <c r="B13" s="45" t="s">
        <v>61</v>
      </c>
      <c r="C13" s="46"/>
      <c r="D13" s="45"/>
      <c r="E13" s="47"/>
      <c r="F13" s="47"/>
      <c r="G13" s="47"/>
      <c r="H13" s="47"/>
      <c r="I13" s="48">
        <f>I14</f>
        <v>44040.122000000003</v>
      </c>
      <c r="J13" s="48">
        <f>J14</f>
        <v>39193.800000000003</v>
      </c>
      <c r="K13" s="48">
        <f>K14</f>
        <v>39193.800000000003</v>
      </c>
      <c r="L13" s="48">
        <f>L14</f>
        <v>35274.420000000006</v>
      </c>
      <c r="M13" s="48">
        <f>M14</f>
        <v>3919.38</v>
      </c>
      <c r="N13" s="48"/>
      <c r="O13" s="48">
        <f>O14</f>
        <v>0</v>
      </c>
      <c r="P13" s="49"/>
      <c r="Q13" s="66"/>
      <c r="R13" s="66"/>
      <c r="S13" s="66"/>
      <c r="T13" s="50"/>
      <c r="U13" s="50"/>
      <c r="V13" s="51"/>
      <c r="W13" s="52"/>
      <c r="X13" s="52"/>
      <c r="Y13" s="52"/>
      <c r="Z13" s="52"/>
      <c r="AA13" s="52"/>
      <c r="AB13" s="52"/>
      <c r="AC13" s="47"/>
    </row>
    <row r="14" spans="1:33" s="65" customFormat="1" ht="131.25" x14ac:dyDescent="0.25">
      <c r="A14" s="54">
        <v>1</v>
      </c>
      <c r="B14" s="64" t="s">
        <v>62</v>
      </c>
      <c r="C14" s="56" t="s">
        <v>63</v>
      </c>
      <c r="D14" s="56" t="s">
        <v>64</v>
      </c>
      <c r="E14" s="56">
        <v>2023</v>
      </c>
      <c r="F14" s="56" t="s">
        <v>65</v>
      </c>
      <c r="G14" s="56" t="s">
        <v>45</v>
      </c>
      <c r="H14" s="56" t="s">
        <v>46</v>
      </c>
      <c r="I14" s="57">
        <v>44040.122000000003</v>
      </c>
      <c r="J14" s="57">
        <v>39193.800000000003</v>
      </c>
      <c r="K14" s="57">
        <v>39193.800000000003</v>
      </c>
      <c r="L14" s="57">
        <f>K14-M14</f>
        <v>35274.420000000006</v>
      </c>
      <c r="M14" s="57">
        <f>K14*10/100</f>
        <v>3919.38</v>
      </c>
      <c r="N14" s="57"/>
      <c r="O14" s="57">
        <v>0</v>
      </c>
      <c r="P14" s="58" t="s">
        <v>47</v>
      </c>
      <c r="Q14" s="59" t="s">
        <v>66</v>
      </c>
      <c r="R14" s="59" t="s">
        <v>67</v>
      </c>
      <c r="S14" s="59" t="s">
        <v>50</v>
      </c>
      <c r="T14" s="67" t="s">
        <v>51</v>
      </c>
      <c r="U14" s="67"/>
      <c r="V14" s="68" t="s">
        <v>68</v>
      </c>
      <c r="W14" s="69"/>
      <c r="X14" s="69"/>
      <c r="Y14" s="69"/>
      <c r="Z14" s="69"/>
      <c r="AA14" s="68">
        <v>22200</v>
      </c>
      <c r="AB14" s="68">
        <v>1345</v>
      </c>
      <c r="AC14" s="70"/>
    </row>
    <row r="15" spans="1:33" s="53" customFormat="1" ht="40.5" x14ac:dyDescent="0.25">
      <c r="A15" s="44">
        <v>1</v>
      </c>
      <c r="B15" s="45" t="s">
        <v>69</v>
      </c>
      <c r="C15" s="47"/>
      <c r="D15" s="45"/>
      <c r="E15" s="47"/>
      <c r="F15" s="47"/>
      <c r="G15" s="47"/>
      <c r="H15" s="47"/>
      <c r="I15" s="48">
        <f>I16</f>
        <v>13409.593999999999</v>
      </c>
      <c r="J15" s="48">
        <f>J16</f>
        <v>13284.109</v>
      </c>
      <c r="K15" s="48">
        <f>K16</f>
        <v>13284.109</v>
      </c>
      <c r="L15" s="48">
        <f>L16</f>
        <v>12068.634</v>
      </c>
      <c r="M15" s="48">
        <f>M16</f>
        <v>1215.4749999999999</v>
      </c>
      <c r="N15" s="48"/>
      <c r="O15" s="48">
        <f>O16</f>
        <v>0</v>
      </c>
      <c r="P15" s="71"/>
      <c r="Q15" s="66"/>
      <c r="R15" s="66"/>
      <c r="S15" s="66"/>
      <c r="T15" s="50"/>
      <c r="U15" s="50"/>
      <c r="V15" s="51"/>
      <c r="W15" s="52"/>
      <c r="X15" s="52"/>
      <c r="Y15" s="52"/>
      <c r="Z15" s="52"/>
      <c r="AA15" s="52"/>
      <c r="AB15" s="52"/>
      <c r="AC15" s="47"/>
    </row>
    <row r="16" spans="1:33" s="65" customFormat="1" ht="131.25" x14ac:dyDescent="0.25">
      <c r="A16" s="54">
        <v>1</v>
      </c>
      <c r="B16" s="64" t="s">
        <v>70</v>
      </c>
      <c r="C16" s="56" t="s">
        <v>71</v>
      </c>
      <c r="D16" s="56" t="s">
        <v>72</v>
      </c>
      <c r="E16" s="56">
        <v>2023</v>
      </c>
      <c r="F16" s="56"/>
      <c r="G16" s="56" t="s">
        <v>45</v>
      </c>
      <c r="H16" s="56" t="s">
        <v>46</v>
      </c>
      <c r="I16" s="57">
        <v>13409.593999999999</v>
      </c>
      <c r="J16" s="57">
        <v>13284.109</v>
      </c>
      <c r="K16" s="57">
        <v>13284.109</v>
      </c>
      <c r="L16" s="72">
        <v>12068.634</v>
      </c>
      <c r="M16" s="57">
        <v>1215.4749999999999</v>
      </c>
      <c r="N16" s="57"/>
      <c r="O16" s="57">
        <v>0</v>
      </c>
      <c r="P16" s="73" t="s">
        <v>47</v>
      </c>
      <c r="Q16" s="74" t="s">
        <v>73</v>
      </c>
      <c r="R16" s="74" t="s">
        <v>73</v>
      </c>
      <c r="S16" s="59" t="s">
        <v>50</v>
      </c>
      <c r="T16" s="67" t="s">
        <v>51</v>
      </c>
      <c r="U16" s="67"/>
      <c r="V16" s="68" t="s">
        <v>74</v>
      </c>
      <c r="W16" s="69"/>
      <c r="X16" s="69"/>
      <c r="Y16" s="69"/>
      <c r="Z16" s="69"/>
      <c r="AA16" s="68">
        <v>3000</v>
      </c>
      <c r="AB16" s="68">
        <v>500</v>
      </c>
      <c r="AC16" s="70"/>
    </row>
    <row r="17" spans="1:29" s="82" customFormat="1" ht="40.5" x14ac:dyDescent="0.25">
      <c r="A17" s="75">
        <v>1</v>
      </c>
      <c r="B17" s="76" t="s">
        <v>75</v>
      </c>
      <c r="C17" s="77"/>
      <c r="D17" s="77"/>
      <c r="E17" s="77"/>
      <c r="F17" s="77"/>
      <c r="G17" s="77"/>
      <c r="H17" s="77"/>
      <c r="I17" s="48">
        <f>I18</f>
        <v>18070.654999999999</v>
      </c>
      <c r="J17" s="48">
        <f>J18</f>
        <v>17890.067999999999</v>
      </c>
      <c r="K17" s="48">
        <f>K18</f>
        <v>17890.067999999999</v>
      </c>
      <c r="L17" s="48">
        <f>L18</f>
        <v>17890.067999999999</v>
      </c>
      <c r="M17" s="48">
        <f>M18</f>
        <v>0</v>
      </c>
      <c r="N17" s="48"/>
      <c r="O17" s="48">
        <f>O18</f>
        <v>0</v>
      </c>
      <c r="P17" s="78"/>
      <c r="Q17" s="79"/>
      <c r="R17" s="79"/>
      <c r="S17" s="79"/>
      <c r="T17" s="80"/>
      <c r="U17" s="80"/>
      <c r="V17" s="81"/>
      <c r="W17" s="81"/>
      <c r="X17" s="81"/>
      <c r="Y17" s="81"/>
      <c r="Z17" s="81"/>
      <c r="AA17" s="81"/>
      <c r="AB17" s="81"/>
      <c r="AC17" s="77"/>
    </row>
    <row r="18" spans="1:29" s="85" customFormat="1" ht="131.25" x14ac:dyDescent="0.25">
      <c r="A18" s="54">
        <v>1</v>
      </c>
      <c r="B18" s="64" t="s">
        <v>76</v>
      </c>
      <c r="C18" s="56" t="s">
        <v>77</v>
      </c>
      <c r="D18" s="56" t="s">
        <v>78</v>
      </c>
      <c r="E18" s="56">
        <v>2023</v>
      </c>
      <c r="F18" s="56" t="s">
        <v>79</v>
      </c>
      <c r="G18" s="56" t="s">
        <v>80</v>
      </c>
      <c r="H18" s="56" t="s">
        <v>46</v>
      </c>
      <c r="I18" s="57">
        <v>18070.654999999999</v>
      </c>
      <c r="J18" s="57">
        <v>17890.067999999999</v>
      </c>
      <c r="K18" s="57">
        <f>J18</f>
        <v>17890.067999999999</v>
      </c>
      <c r="L18" s="57">
        <f>J18</f>
        <v>17890.067999999999</v>
      </c>
      <c r="M18" s="57">
        <v>0</v>
      </c>
      <c r="N18" s="57"/>
      <c r="O18" s="57">
        <v>0</v>
      </c>
      <c r="P18" s="73" t="s">
        <v>47</v>
      </c>
      <c r="Q18" s="74" t="s">
        <v>81</v>
      </c>
      <c r="R18" s="74" t="s">
        <v>82</v>
      </c>
      <c r="S18" s="59" t="s">
        <v>50</v>
      </c>
      <c r="T18" s="67" t="s">
        <v>51</v>
      </c>
      <c r="U18" s="67"/>
      <c r="V18" s="83" t="s">
        <v>83</v>
      </c>
      <c r="W18" s="69"/>
      <c r="X18" s="69"/>
      <c r="Y18" s="69"/>
      <c r="Z18" s="69"/>
      <c r="AA18" s="68">
        <v>5678</v>
      </c>
      <c r="AB18" s="68">
        <v>789</v>
      </c>
      <c r="AC18" s="84"/>
    </row>
    <row r="19" spans="1:29" s="96" customFormat="1" x14ac:dyDescent="0.25">
      <c r="A19" s="86">
        <v>5</v>
      </c>
      <c r="B19" s="87" t="s">
        <v>84</v>
      </c>
      <c r="C19" s="88"/>
      <c r="D19" s="89"/>
      <c r="E19" s="90"/>
      <c r="F19" s="90"/>
      <c r="G19" s="90"/>
      <c r="H19" s="90"/>
      <c r="I19" s="72">
        <f>I10+I13+I15+I17</f>
        <v>81241.898000000001</v>
      </c>
      <c r="J19" s="72">
        <f>J10+J13+J15+J17</f>
        <v>75918.422000000006</v>
      </c>
      <c r="K19" s="72">
        <f>K10+K13+K15+K17</f>
        <v>75918.422000000006</v>
      </c>
      <c r="L19" s="72">
        <f>L10+L13+L15+L17</f>
        <v>70228.523000000001</v>
      </c>
      <c r="M19" s="72">
        <f>M10+M13+M15+M17</f>
        <v>5689.8989999999994</v>
      </c>
      <c r="N19" s="72"/>
      <c r="O19" s="72">
        <f>O10+O13+O15+O17</f>
        <v>0</v>
      </c>
      <c r="P19" s="91"/>
      <c r="Q19" s="92"/>
      <c r="R19" s="92"/>
      <c r="S19" s="92"/>
      <c r="T19" s="93"/>
      <c r="U19" s="93"/>
      <c r="V19" s="94"/>
      <c r="W19" s="95"/>
      <c r="X19" s="95"/>
      <c r="Y19" s="95"/>
      <c r="Z19" s="95"/>
      <c r="AA19" s="95"/>
      <c r="AB19" s="95"/>
      <c r="AC19" s="90"/>
    </row>
    <row r="20" spans="1:29" s="43" customFormat="1" x14ac:dyDescent="0.25">
      <c r="A20" s="97"/>
      <c r="B20" s="98" t="s">
        <v>85</v>
      </c>
      <c r="C20" s="34"/>
      <c r="D20" s="35"/>
      <c r="E20" s="36"/>
      <c r="F20" s="36"/>
      <c r="G20" s="36"/>
      <c r="H20" s="36"/>
      <c r="I20" s="37"/>
      <c r="J20" s="37"/>
      <c r="K20" s="37"/>
      <c r="L20" s="38"/>
      <c r="M20" s="37"/>
      <c r="N20" s="37"/>
      <c r="O20" s="37"/>
      <c r="P20" s="39"/>
      <c r="Q20" s="99"/>
      <c r="R20" s="99"/>
      <c r="S20" s="99"/>
      <c r="T20" s="40"/>
      <c r="U20" s="40"/>
      <c r="V20" s="41"/>
      <c r="W20" s="42"/>
      <c r="X20" s="42"/>
      <c r="Y20" s="42"/>
      <c r="Z20" s="42"/>
      <c r="AA20" s="42"/>
      <c r="AB20" s="42"/>
      <c r="AC20" s="36"/>
    </row>
    <row r="21" spans="1:29" s="105" customFormat="1" x14ac:dyDescent="0.25">
      <c r="A21" s="100">
        <v>8</v>
      </c>
      <c r="B21" s="101" t="s">
        <v>86</v>
      </c>
      <c r="C21" s="102"/>
      <c r="D21" s="103"/>
      <c r="E21" s="77"/>
      <c r="F21" s="77"/>
      <c r="G21" s="77"/>
      <c r="H21" s="77"/>
      <c r="I21" s="48">
        <f t="shared" ref="I21:O21" si="0">I22+I23+I24+I25+I26+I27+I28+I29</f>
        <v>1849565.4350000001</v>
      </c>
      <c r="J21" s="48">
        <f t="shared" si="0"/>
        <v>1634542.794</v>
      </c>
      <c r="K21" s="48">
        <f t="shared" si="0"/>
        <v>1634542.794</v>
      </c>
      <c r="L21" s="48">
        <f t="shared" si="0"/>
        <v>1621142.794</v>
      </c>
      <c r="M21" s="48">
        <f t="shared" si="0"/>
        <v>13400</v>
      </c>
      <c r="N21" s="48">
        <f t="shared" si="0"/>
        <v>0</v>
      </c>
      <c r="O21" s="48">
        <f t="shared" si="0"/>
        <v>0</v>
      </c>
      <c r="P21" s="78"/>
      <c r="Q21" s="79"/>
      <c r="R21" s="79"/>
      <c r="S21" s="79"/>
      <c r="T21" s="80"/>
      <c r="U21" s="80"/>
      <c r="V21" s="81"/>
      <c r="W21" s="104"/>
      <c r="X21" s="104"/>
      <c r="Y21" s="104"/>
      <c r="Z21" s="104"/>
      <c r="AA21" s="104"/>
      <c r="AB21" s="104"/>
      <c r="AC21" s="77"/>
    </row>
    <row r="22" spans="1:29" s="65" customFormat="1" ht="243.75" x14ac:dyDescent="0.25">
      <c r="A22" s="106">
        <v>1</v>
      </c>
      <c r="B22" s="107" t="s">
        <v>87</v>
      </c>
      <c r="C22" s="84" t="s">
        <v>88</v>
      </c>
      <c r="D22" s="84" t="s">
        <v>89</v>
      </c>
      <c r="E22" s="84">
        <v>2023</v>
      </c>
      <c r="F22" s="84" t="s">
        <v>90</v>
      </c>
      <c r="G22" s="84" t="s">
        <v>91</v>
      </c>
      <c r="H22" s="56" t="s">
        <v>46</v>
      </c>
      <c r="I22" s="108">
        <v>100123.07399999999</v>
      </c>
      <c r="J22" s="108">
        <v>100123.07399999999</v>
      </c>
      <c r="K22" s="108">
        <f>L22+M22+O22</f>
        <v>100123.07399999999</v>
      </c>
      <c r="L22" s="175">
        <v>100123.07399999999</v>
      </c>
      <c r="M22" s="108">
        <v>0</v>
      </c>
      <c r="N22" s="108">
        <v>0</v>
      </c>
      <c r="O22" s="108">
        <v>0</v>
      </c>
      <c r="P22" s="109" t="s">
        <v>47</v>
      </c>
      <c r="Q22" s="110" t="s">
        <v>92</v>
      </c>
      <c r="R22" s="111" t="s">
        <v>93</v>
      </c>
      <c r="S22" s="111" t="s">
        <v>94</v>
      </c>
      <c r="T22" s="112" t="s">
        <v>51</v>
      </c>
      <c r="U22" s="112"/>
      <c r="V22" s="113" t="s">
        <v>95</v>
      </c>
      <c r="W22" s="114"/>
      <c r="X22" s="114"/>
      <c r="Y22" s="114"/>
      <c r="Z22" s="114"/>
      <c r="AA22" s="113" t="s">
        <v>96</v>
      </c>
      <c r="AB22" s="113" t="s">
        <v>97</v>
      </c>
      <c r="AC22" s="115"/>
    </row>
    <row r="23" spans="1:29" s="65" customFormat="1" ht="243.75" x14ac:dyDescent="0.25">
      <c r="A23" s="106">
        <v>2</v>
      </c>
      <c r="B23" s="107" t="s">
        <v>98</v>
      </c>
      <c r="C23" s="84" t="s">
        <v>88</v>
      </c>
      <c r="D23" s="84" t="s">
        <v>89</v>
      </c>
      <c r="E23" s="84">
        <v>2023</v>
      </c>
      <c r="F23" s="84" t="s">
        <v>99</v>
      </c>
      <c r="G23" s="84" t="s">
        <v>100</v>
      </c>
      <c r="H23" s="56" t="s">
        <v>46</v>
      </c>
      <c r="I23" s="108">
        <v>729690.321</v>
      </c>
      <c r="J23" s="108">
        <v>528953</v>
      </c>
      <c r="K23" s="108">
        <f>L23+M23+O23</f>
        <v>528953</v>
      </c>
      <c r="L23" s="175">
        <v>526453</v>
      </c>
      <c r="M23" s="108">
        <v>2500</v>
      </c>
      <c r="N23" s="108">
        <v>0</v>
      </c>
      <c r="O23" s="108">
        <v>0</v>
      </c>
      <c r="P23" s="109" t="s">
        <v>47</v>
      </c>
      <c r="Q23" s="110" t="s">
        <v>101</v>
      </c>
      <c r="R23" s="111" t="s">
        <v>102</v>
      </c>
      <c r="S23" s="111" t="s">
        <v>94</v>
      </c>
      <c r="T23" s="112" t="s">
        <v>51</v>
      </c>
      <c r="U23" s="112"/>
      <c r="V23" s="113" t="s">
        <v>103</v>
      </c>
      <c r="W23" s="114"/>
      <c r="X23" s="114"/>
      <c r="Y23" s="114"/>
      <c r="Z23" s="114"/>
      <c r="AA23" s="113" t="s">
        <v>96</v>
      </c>
      <c r="AB23" s="113" t="s">
        <v>104</v>
      </c>
      <c r="AC23" s="116" t="s">
        <v>105</v>
      </c>
    </row>
    <row r="24" spans="1:29" s="65" customFormat="1" ht="243.75" x14ac:dyDescent="0.25">
      <c r="A24" s="106">
        <v>3</v>
      </c>
      <c r="B24" s="69" t="s">
        <v>106</v>
      </c>
      <c r="C24" s="84" t="s">
        <v>88</v>
      </c>
      <c r="D24" s="84" t="s">
        <v>89</v>
      </c>
      <c r="E24" s="84">
        <v>2023</v>
      </c>
      <c r="F24" s="84" t="s">
        <v>107</v>
      </c>
      <c r="G24" s="84" t="s">
        <v>108</v>
      </c>
      <c r="H24" s="56" t="s">
        <v>46</v>
      </c>
      <c r="I24" s="108">
        <v>78256.698000000004</v>
      </c>
      <c r="J24" s="108">
        <v>77966.418000000005</v>
      </c>
      <c r="K24" s="108">
        <v>77966.418000000005</v>
      </c>
      <c r="L24" s="175">
        <v>77966.418000000005</v>
      </c>
      <c r="M24" s="108">
        <v>0</v>
      </c>
      <c r="N24" s="108">
        <v>0</v>
      </c>
      <c r="O24" s="108">
        <v>0</v>
      </c>
      <c r="P24" s="109" t="s">
        <v>47</v>
      </c>
      <c r="Q24" s="110" t="s">
        <v>109</v>
      </c>
      <c r="R24" s="111" t="s">
        <v>110</v>
      </c>
      <c r="S24" s="111" t="s">
        <v>94</v>
      </c>
      <c r="T24" s="112" t="s">
        <v>51</v>
      </c>
      <c r="U24" s="112"/>
      <c r="V24" s="113" t="s">
        <v>111</v>
      </c>
      <c r="W24" s="114"/>
      <c r="X24" s="114"/>
      <c r="Y24" s="114"/>
      <c r="Z24" s="114"/>
      <c r="AA24" s="113">
        <v>1072474</v>
      </c>
      <c r="AB24" s="117" t="s">
        <v>112</v>
      </c>
      <c r="AC24" s="115"/>
    </row>
    <row r="25" spans="1:29" s="65" customFormat="1" ht="243.75" x14ac:dyDescent="0.25">
      <c r="A25" s="106">
        <v>4</v>
      </c>
      <c r="B25" s="118" t="s">
        <v>113</v>
      </c>
      <c r="C25" s="84" t="s">
        <v>88</v>
      </c>
      <c r="D25" s="84" t="s">
        <v>89</v>
      </c>
      <c r="E25" s="84">
        <v>2023</v>
      </c>
      <c r="F25" s="84" t="s">
        <v>114</v>
      </c>
      <c r="G25" s="84" t="s">
        <v>108</v>
      </c>
      <c r="H25" s="56" t="s">
        <v>46</v>
      </c>
      <c r="I25" s="108">
        <v>39542.432000000001</v>
      </c>
      <c r="J25" s="108">
        <v>39129.631999999998</v>
      </c>
      <c r="K25" s="108">
        <v>39129.631999999998</v>
      </c>
      <c r="L25" s="108">
        <v>39129.631999999998</v>
      </c>
      <c r="M25" s="108">
        <v>0</v>
      </c>
      <c r="N25" s="108">
        <v>0</v>
      </c>
      <c r="O25" s="108">
        <v>0</v>
      </c>
      <c r="P25" s="109" t="s">
        <v>47</v>
      </c>
      <c r="Q25" s="119" t="s">
        <v>115</v>
      </c>
      <c r="R25" s="111" t="s">
        <v>116</v>
      </c>
      <c r="S25" s="111" t="s">
        <v>94</v>
      </c>
      <c r="T25" s="112" t="s">
        <v>51</v>
      </c>
      <c r="U25" s="112"/>
      <c r="V25" s="113" t="s">
        <v>117</v>
      </c>
      <c r="W25" s="114"/>
      <c r="X25" s="114"/>
      <c r="Y25" s="114"/>
      <c r="Z25" s="114"/>
      <c r="AA25" s="113">
        <v>1072475</v>
      </c>
      <c r="AB25" s="117" t="s">
        <v>112</v>
      </c>
      <c r="AC25" s="115"/>
    </row>
    <row r="26" spans="1:29" s="65" customFormat="1" ht="243.75" x14ac:dyDescent="0.25">
      <c r="A26" s="106">
        <v>5</v>
      </c>
      <c r="B26" s="114" t="s">
        <v>118</v>
      </c>
      <c r="C26" s="84" t="s">
        <v>88</v>
      </c>
      <c r="D26" s="84" t="s">
        <v>89</v>
      </c>
      <c r="E26" s="84">
        <v>2023</v>
      </c>
      <c r="F26" s="84" t="s">
        <v>119</v>
      </c>
      <c r="G26" s="84" t="s">
        <v>108</v>
      </c>
      <c r="H26" s="56" t="s">
        <v>46</v>
      </c>
      <c r="I26" s="108">
        <v>342304.42599999998</v>
      </c>
      <c r="J26" s="108">
        <v>329491.17</v>
      </c>
      <c r="K26" s="108">
        <f>L26+M26+O26</f>
        <v>329491.17</v>
      </c>
      <c r="L26" s="108">
        <v>318591.17</v>
      </c>
      <c r="M26" s="108">
        <v>10900</v>
      </c>
      <c r="N26" s="108">
        <v>0</v>
      </c>
      <c r="O26" s="108">
        <v>0</v>
      </c>
      <c r="P26" s="109" t="s">
        <v>47</v>
      </c>
      <c r="Q26" s="110" t="s">
        <v>120</v>
      </c>
      <c r="R26" s="111" t="s">
        <v>121</v>
      </c>
      <c r="S26" s="111" t="s">
        <v>94</v>
      </c>
      <c r="T26" s="112" t="s">
        <v>51</v>
      </c>
      <c r="U26" s="112"/>
      <c r="V26" s="113" t="s">
        <v>122</v>
      </c>
      <c r="W26" s="114"/>
      <c r="X26" s="114"/>
      <c r="Y26" s="114"/>
      <c r="Z26" s="114"/>
      <c r="AA26" s="113">
        <v>1072476</v>
      </c>
      <c r="AB26" s="117" t="s">
        <v>112</v>
      </c>
      <c r="AC26" s="116" t="s">
        <v>105</v>
      </c>
    </row>
    <row r="27" spans="1:29" s="65" customFormat="1" ht="243.75" x14ac:dyDescent="0.25">
      <c r="A27" s="106">
        <v>6</v>
      </c>
      <c r="B27" s="118" t="s">
        <v>123</v>
      </c>
      <c r="C27" s="84" t="s">
        <v>88</v>
      </c>
      <c r="D27" s="84" t="s">
        <v>89</v>
      </c>
      <c r="E27" s="84">
        <v>2023</v>
      </c>
      <c r="F27" s="84" t="s">
        <v>124</v>
      </c>
      <c r="G27" s="84" t="s">
        <v>108</v>
      </c>
      <c r="H27" s="56" t="s">
        <v>46</v>
      </c>
      <c r="I27" s="108">
        <v>14270.915999999999</v>
      </c>
      <c r="J27" s="108">
        <v>14021.976000000001</v>
      </c>
      <c r="K27" s="108">
        <v>14021.976000000001</v>
      </c>
      <c r="L27" s="108">
        <v>14021.976000000001</v>
      </c>
      <c r="M27" s="108">
        <v>0</v>
      </c>
      <c r="N27" s="108">
        <v>0</v>
      </c>
      <c r="O27" s="108">
        <v>0</v>
      </c>
      <c r="P27" s="109" t="s">
        <v>47</v>
      </c>
      <c r="Q27" s="110" t="s">
        <v>125</v>
      </c>
      <c r="R27" s="111" t="s">
        <v>126</v>
      </c>
      <c r="S27" s="111" t="s">
        <v>94</v>
      </c>
      <c r="T27" s="112" t="s">
        <v>51</v>
      </c>
      <c r="U27" s="112"/>
      <c r="V27" s="113" t="s">
        <v>127</v>
      </c>
      <c r="W27" s="114"/>
      <c r="X27" s="114"/>
      <c r="Y27" s="114"/>
      <c r="Z27" s="114"/>
      <c r="AA27" s="113">
        <v>1072477</v>
      </c>
      <c r="AB27" s="117" t="s">
        <v>112</v>
      </c>
      <c r="AC27" s="115"/>
    </row>
    <row r="28" spans="1:29" s="65" customFormat="1" ht="243.75" x14ac:dyDescent="0.25">
      <c r="A28" s="106">
        <v>7</v>
      </c>
      <c r="B28" s="69" t="s">
        <v>128</v>
      </c>
      <c r="C28" s="84" t="s">
        <v>88</v>
      </c>
      <c r="D28" s="84" t="s">
        <v>89</v>
      </c>
      <c r="E28" s="84">
        <v>2023</v>
      </c>
      <c r="F28" s="84" t="s">
        <v>129</v>
      </c>
      <c r="G28" s="84" t="s">
        <v>91</v>
      </c>
      <c r="H28" s="56" t="s">
        <v>46</v>
      </c>
      <c r="I28" s="108">
        <v>494703.07900000003</v>
      </c>
      <c r="J28" s="108">
        <v>494589.283</v>
      </c>
      <c r="K28" s="108">
        <v>494589.283</v>
      </c>
      <c r="L28" s="108">
        <v>494589.283</v>
      </c>
      <c r="M28" s="108">
        <v>0</v>
      </c>
      <c r="N28" s="108">
        <v>0</v>
      </c>
      <c r="O28" s="108">
        <v>0</v>
      </c>
      <c r="P28" s="109" t="s">
        <v>47</v>
      </c>
      <c r="Q28" s="110" t="s">
        <v>130</v>
      </c>
      <c r="R28" s="111" t="s">
        <v>131</v>
      </c>
      <c r="S28" s="111" t="s">
        <v>94</v>
      </c>
      <c r="T28" s="112" t="s">
        <v>51</v>
      </c>
      <c r="U28" s="112"/>
      <c r="V28" s="113" t="s">
        <v>132</v>
      </c>
      <c r="W28" s="114"/>
      <c r="X28" s="114"/>
      <c r="Y28" s="114"/>
      <c r="Z28" s="114"/>
      <c r="AA28" s="113">
        <v>1072478</v>
      </c>
      <c r="AB28" s="117" t="s">
        <v>112</v>
      </c>
      <c r="AC28" s="116" t="s">
        <v>105</v>
      </c>
    </row>
    <row r="29" spans="1:29" s="65" customFormat="1" ht="243.75" x14ac:dyDescent="0.25">
      <c r="A29" s="106">
        <v>8</v>
      </c>
      <c r="B29" s="69" t="s">
        <v>133</v>
      </c>
      <c r="C29" s="84" t="s">
        <v>88</v>
      </c>
      <c r="D29" s="84" t="s">
        <v>89</v>
      </c>
      <c r="E29" s="84">
        <v>2023</v>
      </c>
      <c r="F29" s="84" t="s">
        <v>134</v>
      </c>
      <c r="G29" s="84" t="s">
        <v>108</v>
      </c>
      <c r="H29" s="56" t="s">
        <v>46</v>
      </c>
      <c r="I29" s="108">
        <v>50674.489000000001</v>
      </c>
      <c r="J29" s="108">
        <v>50268.241000000002</v>
      </c>
      <c r="K29" s="108">
        <v>50268.241000000002</v>
      </c>
      <c r="L29" s="108">
        <v>50268.241000000002</v>
      </c>
      <c r="M29" s="108">
        <v>0</v>
      </c>
      <c r="N29" s="108">
        <v>0</v>
      </c>
      <c r="O29" s="108">
        <v>0</v>
      </c>
      <c r="P29" s="109" t="s">
        <v>47</v>
      </c>
      <c r="Q29" s="110" t="s">
        <v>135</v>
      </c>
      <c r="R29" s="111" t="s">
        <v>136</v>
      </c>
      <c r="S29" s="111" t="s">
        <v>94</v>
      </c>
      <c r="T29" s="112" t="s">
        <v>51</v>
      </c>
      <c r="U29" s="112"/>
      <c r="V29" s="113" t="s">
        <v>137</v>
      </c>
      <c r="W29" s="114"/>
      <c r="X29" s="114"/>
      <c r="Y29" s="114"/>
      <c r="Z29" s="114"/>
      <c r="AA29" s="113">
        <v>1072479</v>
      </c>
      <c r="AB29" s="117" t="s">
        <v>112</v>
      </c>
      <c r="AC29" s="115"/>
    </row>
    <row r="30" spans="1:29" s="105" customFormat="1" ht="40.5" x14ac:dyDescent="0.25">
      <c r="A30" s="100">
        <v>3</v>
      </c>
      <c r="B30" s="45" t="s">
        <v>40</v>
      </c>
      <c r="C30" s="77"/>
      <c r="D30" s="103"/>
      <c r="E30" s="77"/>
      <c r="F30" s="77"/>
      <c r="G30" s="47"/>
      <c r="H30" s="47"/>
      <c r="I30" s="48">
        <f>I31+I32+I33</f>
        <v>275504.14899999998</v>
      </c>
      <c r="J30" s="48">
        <f>J31+J32+J33</f>
        <v>273405.54599999997</v>
      </c>
      <c r="K30" s="48">
        <f>K31+K32+K33</f>
        <v>273405.54599999997</v>
      </c>
      <c r="L30" s="48">
        <f>L31+L32+L33</f>
        <v>251995.65600000002</v>
      </c>
      <c r="M30" s="48">
        <f>M31+M32+M33</f>
        <v>21409.89</v>
      </c>
      <c r="N30" s="48"/>
      <c r="O30" s="48">
        <f>O31+O32+O33</f>
        <v>0</v>
      </c>
      <c r="P30" s="78"/>
      <c r="Q30" s="79"/>
      <c r="R30" s="79"/>
      <c r="S30" s="79"/>
      <c r="T30" s="80"/>
      <c r="U30" s="80"/>
      <c r="V30" s="81"/>
      <c r="W30" s="104"/>
      <c r="X30" s="104"/>
      <c r="Y30" s="104"/>
      <c r="Z30" s="104"/>
      <c r="AA30" s="104"/>
      <c r="AB30" s="104"/>
      <c r="AC30" s="77"/>
    </row>
    <row r="31" spans="1:29" s="122" customFormat="1" ht="243.75" x14ac:dyDescent="0.25">
      <c r="A31" s="120">
        <v>1</v>
      </c>
      <c r="B31" s="64" t="s">
        <v>138</v>
      </c>
      <c r="C31" s="56" t="s">
        <v>42</v>
      </c>
      <c r="D31" s="56" t="s">
        <v>43</v>
      </c>
      <c r="E31" s="56">
        <v>2023</v>
      </c>
      <c r="F31" s="56" t="s">
        <v>139</v>
      </c>
      <c r="G31" s="56" t="s">
        <v>45</v>
      </c>
      <c r="H31" s="56" t="s">
        <v>46</v>
      </c>
      <c r="I31" s="57">
        <v>3423.2449999999999</v>
      </c>
      <c r="J31" s="57">
        <v>3343.4</v>
      </c>
      <c r="K31" s="57">
        <f>+L31+M31</f>
        <v>3343.4</v>
      </c>
      <c r="L31" s="57">
        <v>3009.06</v>
      </c>
      <c r="M31" s="57">
        <v>334.34</v>
      </c>
      <c r="N31" s="57"/>
      <c r="O31" s="57"/>
      <c r="P31" s="121" t="s">
        <v>47</v>
      </c>
      <c r="Q31" s="59" t="s">
        <v>140</v>
      </c>
      <c r="R31" s="59" t="s">
        <v>141</v>
      </c>
      <c r="S31" s="111" t="s">
        <v>94</v>
      </c>
      <c r="T31" s="60" t="s">
        <v>51</v>
      </c>
      <c r="U31" s="60"/>
      <c r="V31" s="62" t="s">
        <v>142</v>
      </c>
      <c r="W31" s="62"/>
      <c r="X31" s="62"/>
      <c r="Y31" s="62"/>
      <c r="Z31" s="62"/>
      <c r="AA31" s="62">
        <v>12800</v>
      </c>
      <c r="AB31" s="62">
        <v>2300</v>
      </c>
      <c r="AC31" s="56"/>
    </row>
    <row r="32" spans="1:29" s="122" customFormat="1" ht="243.75" x14ac:dyDescent="0.25">
      <c r="A32" s="120">
        <v>2</v>
      </c>
      <c r="B32" s="64" t="s">
        <v>143</v>
      </c>
      <c r="C32" s="56" t="s">
        <v>42</v>
      </c>
      <c r="D32" s="56" t="s">
        <v>144</v>
      </c>
      <c r="E32" s="56">
        <v>2023</v>
      </c>
      <c r="F32" s="56" t="s">
        <v>145</v>
      </c>
      <c r="G32" s="56" t="s">
        <v>45</v>
      </c>
      <c r="H32" s="56" t="s">
        <v>46</v>
      </c>
      <c r="I32" s="57">
        <v>212001.20300000001</v>
      </c>
      <c r="J32" s="57">
        <v>210755.503</v>
      </c>
      <c r="K32" s="57">
        <f>+L32+M32</f>
        <v>210755.503</v>
      </c>
      <c r="L32" s="57">
        <v>189679.95300000001</v>
      </c>
      <c r="M32" s="57">
        <v>21075.55</v>
      </c>
      <c r="N32" s="57"/>
      <c r="O32" s="57"/>
      <c r="P32" s="121" t="s">
        <v>47</v>
      </c>
      <c r="Q32" s="74" t="s">
        <v>146</v>
      </c>
      <c r="R32" s="74" t="s">
        <v>146</v>
      </c>
      <c r="S32" s="111" t="s">
        <v>94</v>
      </c>
      <c r="T32" s="60" t="s">
        <v>51</v>
      </c>
      <c r="U32" s="60"/>
      <c r="V32" s="62" t="s">
        <v>147</v>
      </c>
      <c r="W32" s="62"/>
      <c r="X32" s="62"/>
      <c r="Y32" s="62"/>
      <c r="Z32" s="62"/>
      <c r="AA32" s="62" t="s">
        <v>148</v>
      </c>
      <c r="AB32" s="62" t="s">
        <v>149</v>
      </c>
      <c r="AC32" s="56"/>
    </row>
    <row r="33" spans="1:30" s="65" customFormat="1" ht="243.75" x14ac:dyDescent="0.25">
      <c r="A33" s="120">
        <v>3</v>
      </c>
      <c r="B33" s="64" t="s">
        <v>150</v>
      </c>
      <c r="C33" s="56" t="s">
        <v>42</v>
      </c>
      <c r="D33" s="56" t="s">
        <v>43</v>
      </c>
      <c r="E33" s="56">
        <v>2023</v>
      </c>
      <c r="F33" s="56" t="s">
        <v>151</v>
      </c>
      <c r="G33" s="56" t="s">
        <v>57</v>
      </c>
      <c r="H33" s="56" t="s">
        <v>46</v>
      </c>
      <c r="I33" s="57">
        <v>60079.701000000001</v>
      </c>
      <c r="J33" s="57">
        <v>59306.642999999996</v>
      </c>
      <c r="K33" s="57">
        <v>59306.642999999996</v>
      </c>
      <c r="L33" s="57">
        <v>59306.642999999996</v>
      </c>
      <c r="M33" s="57">
        <v>0</v>
      </c>
      <c r="N33" s="123"/>
      <c r="O33" s="57"/>
      <c r="P33" s="124" t="s">
        <v>47</v>
      </c>
      <c r="Q33" s="125" t="s">
        <v>152</v>
      </c>
      <c r="R33" s="126" t="s">
        <v>153</v>
      </c>
      <c r="S33" s="111" t="s">
        <v>94</v>
      </c>
      <c r="T33" s="127" t="s">
        <v>51</v>
      </c>
      <c r="U33" s="127"/>
      <c r="V33" s="62" t="s">
        <v>154</v>
      </c>
      <c r="W33" s="62"/>
      <c r="X33" s="62"/>
      <c r="Y33" s="62"/>
      <c r="Z33" s="62"/>
      <c r="AA33" s="62">
        <v>1000</v>
      </c>
      <c r="AB33" s="62">
        <v>18</v>
      </c>
      <c r="AC33" s="116"/>
    </row>
    <row r="34" spans="1:30" s="105" customFormat="1" ht="40.5" x14ac:dyDescent="0.25">
      <c r="A34" s="100">
        <v>1</v>
      </c>
      <c r="B34" s="76" t="s">
        <v>61</v>
      </c>
      <c r="C34" s="102"/>
      <c r="D34" s="103"/>
      <c r="E34" s="77"/>
      <c r="F34" s="77"/>
      <c r="G34" s="77"/>
      <c r="H34" s="77"/>
      <c r="I34" s="48">
        <f>I35</f>
        <v>3948.8</v>
      </c>
      <c r="J34" s="48">
        <f>J35</f>
        <v>3948.8</v>
      </c>
      <c r="K34" s="48">
        <f>K35</f>
        <v>3948.8</v>
      </c>
      <c r="L34" s="48">
        <f>L35</f>
        <v>3553.92</v>
      </c>
      <c r="M34" s="48">
        <f>M35</f>
        <v>394.88</v>
      </c>
      <c r="N34" s="128"/>
      <c r="O34" s="48">
        <v>0</v>
      </c>
      <c r="P34" s="78"/>
      <c r="Q34" s="79"/>
      <c r="R34" s="79"/>
      <c r="S34" s="79"/>
      <c r="T34" s="80"/>
      <c r="U34" s="80"/>
      <c r="V34" s="81"/>
      <c r="W34" s="104"/>
      <c r="X34" s="104"/>
      <c r="Y34" s="104"/>
      <c r="Z34" s="104"/>
      <c r="AA34" s="104"/>
      <c r="AB34" s="104"/>
      <c r="AC34" s="77"/>
    </row>
    <row r="35" spans="1:30" s="65" customFormat="1" ht="243.75" x14ac:dyDescent="0.25">
      <c r="A35" s="54">
        <v>1</v>
      </c>
      <c r="B35" s="64" t="s">
        <v>155</v>
      </c>
      <c r="C35" s="56" t="s">
        <v>63</v>
      </c>
      <c r="D35" s="56" t="s">
        <v>156</v>
      </c>
      <c r="E35" s="56">
        <v>2023</v>
      </c>
      <c r="F35" s="56" t="s">
        <v>157</v>
      </c>
      <c r="G35" s="56" t="s">
        <v>80</v>
      </c>
      <c r="H35" s="56" t="s">
        <v>46</v>
      </c>
      <c r="I35" s="57">
        <v>3948.8</v>
      </c>
      <c r="J35" s="57">
        <v>3948.8</v>
      </c>
      <c r="K35" s="57">
        <v>3948.8</v>
      </c>
      <c r="L35" s="57">
        <f>K35-M35</f>
        <v>3553.92</v>
      </c>
      <c r="M35" s="57">
        <f>K35*10/100</f>
        <v>394.88</v>
      </c>
      <c r="N35" s="57"/>
      <c r="O35" s="57">
        <v>0</v>
      </c>
      <c r="P35" s="124" t="s">
        <v>47</v>
      </c>
      <c r="Q35" s="74" t="s">
        <v>158</v>
      </c>
      <c r="R35" s="74" t="s">
        <v>159</v>
      </c>
      <c r="S35" s="111" t="s">
        <v>94</v>
      </c>
      <c r="T35" s="67" t="s">
        <v>51</v>
      </c>
      <c r="U35" s="67"/>
      <c r="V35" s="68" t="s">
        <v>160</v>
      </c>
      <c r="W35" s="69"/>
      <c r="X35" s="69"/>
      <c r="Y35" s="69"/>
      <c r="Z35" s="69"/>
      <c r="AA35" s="69">
        <v>29150</v>
      </c>
      <c r="AB35" s="69">
        <v>1345</v>
      </c>
      <c r="AC35" s="70"/>
    </row>
    <row r="36" spans="1:30" s="65" customFormat="1" ht="40.5" x14ac:dyDescent="0.25">
      <c r="A36" s="100">
        <v>1</v>
      </c>
      <c r="B36" s="45" t="s">
        <v>161</v>
      </c>
      <c r="C36" s="102"/>
      <c r="D36" s="103"/>
      <c r="E36" s="77"/>
      <c r="F36" s="77"/>
      <c r="G36" s="77"/>
      <c r="H36" s="77"/>
      <c r="I36" s="48">
        <f>I37</f>
        <v>127510.549</v>
      </c>
      <c r="J36" s="48">
        <f>J37</f>
        <v>116122.523</v>
      </c>
      <c r="K36" s="48">
        <f>K37</f>
        <v>116122.5</v>
      </c>
      <c r="L36" s="48">
        <f>L37</f>
        <v>104510.27099999999</v>
      </c>
      <c r="M36" s="48">
        <f>M37</f>
        <v>11612.252</v>
      </c>
      <c r="N36" s="128"/>
      <c r="O36" s="48">
        <f>O37</f>
        <v>0</v>
      </c>
      <c r="P36" s="78"/>
      <c r="Q36" s="79"/>
      <c r="R36" s="79"/>
      <c r="S36" s="79"/>
      <c r="T36" s="80"/>
      <c r="U36" s="80"/>
      <c r="V36" s="81"/>
      <c r="W36" s="104"/>
      <c r="X36" s="104"/>
      <c r="Y36" s="104"/>
      <c r="Z36" s="104"/>
      <c r="AA36" s="104"/>
      <c r="AB36" s="104"/>
      <c r="AC36" s="77"/>
    </row>
    <row r="37" spans="1:30" s="65" customFormat="1" ht="243.75" x14ac:dyDescent="0.25">
      <c r="A37" s="54">
        <v>1</v>
      </c>
      <c r="B37" s="64" t="s">
        <v>162</v>
      </c>
      <c r="C37" s="56" t="s">
        <v>163</v>
      </c>
      <c r="D37" s="56" t="s">
        <v>164</v>
      </c>
      <c r="E37" s="56">
        <v>2023</v>
      </c>
      <c r="F37" s="56" t="s">
        <v>165</v>
      </c>
      <c r="G37" s="56" t="s">
        <v>100</v>
      </c>
      <c r="H37" s="56" t="s">
        <v>46</v>
      </c>
      <c r="I37" s="57">
        <v>127510.549</v>
      </c>
      <c r="J37" s="57">
        <v>116122.523</v>
      </c>
      <c r="K37" s="57">
        <v>116122.5</v>
      </c>
      <c r="L37" s="57">
        <v>104510.27099999999</v>
      </c>
      <c r="M37" s="57">
        <v>11612.252</v>
      </c>
      <c r="N37" s="57" t="s">
        <v>166</v>
      </c>
      <c r="O37" s="57">
        <v>0</v>
      </c>
      <c r="P37" s="73" t="s">
        <v>47</v>
      </c>
      <c r="Q37" s="74" t="s">
        <v>146</v>
      </c>
      <c r="R37" s="129" t="str">
        <f>Q37</f>
        <v>ПКД на коригуванні (наявний попередній зведений розрахунок)</v>
      </c>
      <c r="S37" s="111" t="s">
        <v>94</v>
      </c>
      <c r="T37" s="67" t="s">
        <v>51</v>
      </c>
      <c r="U37" s="67"/>
      <c r="V37" s="68" t="s">
        <v>167</v>
      </c>
      <c r="W37" s="70"/>
      <c r="X37" s="70"/>
      <c r="Y37" s="69"/>
      <c r="Z37" s="69"/>
      <c r="AA37" s="68" t="s">
        <v>168</v>
      </c>
      <c r="AB37" s="68">
        <v>15</v>
      </c>
      <c r="AC37" s="70"/>
    </row>
    <row r="38" spans="1:30" s="53" customFormat="1" ht="40.5" x14ac:dyDescent="0.25">
      <c r="A38" s="130">
        <v>1</v>
      </c>
      <c r="B38" s="45" t="s">
        <v>169</v>
      </c>
      <c r="C38" s="46"/>
      <c r="D38" s="45"/>
      <c r="E38" s="47"/>
      <c r="F38" s="47"/>
      <c r="G38" s="47"/>
      <c r="H38" s="47"/>
      <c r="I38" s="48">
        <f t="shared" ref="I38:O38" si="1">I39</f>
        <v>55322.233999999997</v>
      </c>
      <c r="J38" s="48">
        <f t="shared" si="1"/>
        <v>55322.233999999997</v>
      </c>
      <c r="K38" s="48">
        <f t="shared" si="1"/>
        <v>55322.233999999997</v>
      </c>
      <c r="L38" s="48">
        <f t="shared" si="1"/>
        <v>49790</v>
      </c>
      <c r="M38" s="48">
        <f t="shared" si="1"/>
        <v>5532.2340000000004</v>
      </c>
      <c r="N38" s="48">
        <f t="shared" si="1"/>
        <v>0</v>
      </c>
      <c r="O38" s="48">
        <f t="shared" si="1"/>
        <v>0</v>
      </c>
      <c r="P38" s="49"/>
      <c r="Q38" s="131"/>
      <c r="R38" s="132"/>
      <c r="S38" s="132"/>
      <c r="T38" s="133"/>
      <c r="U38" s="133"/>
      <c r="V38" s="51"/>
      <c r="W38" s="52"/>
      <c r="X38" s="52"/>
      <c r="Y38" s="52"/>
      <c r="Z38" s="52"/>
      <c r="AA38" s="52"/>
      <c r="AB38" s="52"/>
      <c r="AC38" s="47"/>
    </row>
    <row r="39" spans="1:30" s="65" customFormat="1" ht="405" x14ac:dyDescent="0.25">
      <c r="A39" s="134">
        <v>1</v>
      </c>
      <c r="B39" s="135" t="s">
        <v>170</v>
      </c>
      <c r="C39" s="70" t="s">
        <v>171</v>
      </c>
      <c r="D39" s="135" t="s">
        <v>172</v>
      </c>
      <c r="E39" s="70">
        <v>2023</v>
      </c>
      <c r="F39" s="84" t="s">
        <v>173</v>
      </c>
      <c r="G39" s="70" t="s">
        <v>174</v>
      </c>
      <c r="H39" s="56" t="s">
        <v>46</v>
      </c>
      <c r="I39" s="108">
        <v>55322.233999999997</v>
      </c>
      <c r="J39" s="108">
        <v>55322.233999999997</v>
      </c>
      <c r="K39" s="108">
        <v>55322.233999999997</v>
      </c>
      <c r="L39" s="57">
        <v>49790</v>
      </c>
      <c r="M39" s="57">
        <v>5532.2340000000004</v>
      </c>
      <c r="N39" s="57">
        <v>0</v>
      </c>
      <c r="O39" s="57">
        <v>0</v>
      </c>
      <c r="P39" s="73" t="s">
        <v>47</v>
      </c>
      <c r="Q39" s="74" t="s">
        <v>175</v>
      </c>
      <c r="R39" s="74" t="s">
        <v>176</v>
      </c>
      <c r="S39" s="111" t="s">
        <v>94</v>
      </c>
      <c r="T39" s="67" t="s">
        <v>51</v>
      </c>
      <c r="U39" s="136"/>
      <c r="V39" s="113" t="s">
        <v>177</v>
      </c>
      <c r="W39" s="114"/>
      <c r="X39" s="114"/>
      <c r="Y39" s="137" t="s">
        <v>178</v>
      </c>
      <c r="Z39" s="114"/>
      <c r="AA39" s="69" t="s">
        <v>179</v>
      </c>
      <c r="AB39" s="69" t="s">
        <v>180</v>
      </c>
      <c r="AC39" s="68"/>
    </row>
    <row r="40" spans="1:30" s="53" customFormat="1" ht="40.5" x14ac:dyDescent="0.25">
      <c r="A40" s="138">
        <v>3</v>
      </c>
      <c r="B40" s="139" t="s">
        <v>181</v>
      </c>
      <c r="C40" s="140"/>
      <c r="D40" s="139"/>
      <c r="E40" s="140"/>
      <c r="F40" s="140"/>
      <c r="G40" s="140"/>
      <c r="H40" s="140"/>
      <c r="I40" s="141">
        <f>I41+I42+I43</f>
        <v>145892.56973000002</v>
      </c>
      <c r="J40" s="141">
        <f>J41+J42+J43</f>
        <v>88300.621169999999</v>
      </c>
      <c r="K40" s="141">
        <f>K41+K42+K43</f>
        <v>75376.972999999998</v>
      </c>
      <c r="L40" s="141">
        <f>L41+L42+L43</f>
        <v>60076.972999999998</v>
      </c>
      <c r="M40" s="141">
        <f>M41+M42+M43</f>
        <v>15300</v>
      </c>
      <c r="N40" s="141"/>
      <c r="O40" s="141">
        <v>0</v>
      </c>
      <c r="P40" s="142"/>
      <c r="Q40" s="143"/>
      <c r="R40" s="143"/>
      <c r="S40" s="143"/>
      <c r="T40" s="144"/>
      <c r="U40" s="144"/>
      <c r="V40" s="145"/>
      <c r="W40" s="146"/>
      <c r="X40" s="146"/>
      <c r="Y40" s="147"/>
      <c r="Z40" s="146"/>
      <c r="AA40" s="146"/>
      <c r="AB40" s="146"/>
      <c r="AC40" s="51"/>
    </row>
    <row r="41" spans="1:30" s="115" customFormat="1" ht="243.75" x14ac:dyDescent="0.25">
      <c r="A41" s="120">
        <v>1</v>
      </c>
      <c r="B41" s="148" t="s">
        <v>182</v>
      </c>
      <c r="C41" s="70" t="s">
        <v>181</v>
      </c>
      <c r="D41" s="70" t="s">
        <v>183</v>
      </c>
      <c r="E41" s="70" t="s">
        <v>184</v>
      </c>
      <c r="F41" s="70" t="s">
        <v>185</v>
      </c>
      <c r="G41" s="70" t="s">
        <v>91</v>
      </c>
      <c r="H41" s="56" t="s">
        <v>46</v>
      </c>
      <c r="I41" s="57">
        <v>106644.11900000001</v>
      </c>
      <c r="J41" s="57">
        <v>49731.936170000001</v>
      </c>
      <c r="K41" s="57">
        <v>45628.167000000001</v>
      </c>
      <c r="L41" s="57">
        <v>33628.167000000001</v>
      </c>
      <c r="M41" s="57">
        <v>12000</v>
      </c>
      <c r="N41" s="57"/>
      <c r="O41" s="57">
        <v>0</v>
      </c>
      <c r="P41" s="73" t="s">
        <v>47</v>
      </c>
      <c r="Q41" s="74" t="s">
        <v>186</v>
      </c>
      <c r="R41" s="74" t="s">
        <v>187</v>
      </c>
      <c r="S41" s="111" t="s">
        <v>94</v>
      </c>
      <c r="T41" s="67" t="s">
        <v>51</v>
      </c>
      <c r="U41" s="67"/>
      <c r="V41" s="68" t="s">
        <v>188</v>
      </c>
      <c r="W41" s="69"/>
      <c r="X41" s="69"/>
      <c r="Y41" s="69"/>
      <c r="Z41" s="69"/>
      <c r="AA41" s="68">
        <v>394</v>
      </c>
      <c r="AB41" s="68">
        <v>16</v>
      </c>
      <c r="AC41" s="116" t="s">
        <v>105</v>
      </c>
      <c r="AD41" s="149"/>
    </row>
    <row r="42" spans="1:30" s="115" customFormat="1" ht="243.75" x14ac:dyDescent="0.25">
      <c r="A42" s="54">
        <v>2</v>
      </c>
      <c r="B42" s="150" t="s">
        <v>189</v>
      </c>
      <c r="C42" s="56" t="s">
        <v>181</v>
      </c>
      <c r="D42" s="56" t="s">
        <v>183</v>
      </c>
      <c r="E42" s="56" t="s">
        <v>190</v>
      </c>
      <c r="F42" s="56" t="s">
        <v>191</v>
      </c>
      <c r="G42" s="56" t="s">
        <v>108</v>
      </c>
      <c r="H42" s="56" t="s">
        <v>46</v>
      </c>
      <c r="I42" s="57">
        <v>26375.96473</v>
      </c>
      <c r="J42" s="57">
        <v>25819.879000000001</v>
      </c>
      <c r="K42" s="57">
        <v>17000</v>
      </c>
      <c r="L42" s="57">
        <v>15000</v>
      </c>
      <c r="M42" s="57">
        <v>2000</v>
      </c>
      <c r="N42" s="57"/>
      <c r="O42" s="57">
        <v>0</v>
      </c>
      <c r="P42" s="73" t="s">
        <v>47</v>
      </c>
      <c r="Q42" s="74" t="s">
        <v>73</v>
      </c>
      <c r="R42" s="74" t="s">
        <v>73</v>
      </c>
      <c r="S42" s="111" t="s">
        <v>94</v>
      </c>
      <c r="T42" s="67" t="s">
        <v>51</v>
      </c>
      <c r="U42" s="67"/>
      <c r="V42" s="68" t="s">
        <v>192</v>
      </c>
      <c r="W42" s="69"/>
      <c r="X42" s="69"/>
      <c r="Y42" s="69"/>
      <c r="Z42" s="69"/>
      <c r="AA42" s="68">
        <v>519</v>
      </c>
      <c r="AB42" s="68">
        <v>10</v>
      </c>
      <c r="AC42" s="70"/>
      <c r="AD42" s="149"/>
    </row>
    <row r="43" spans="1:30" s="115" customFormat="1" ht="243.75" x14ac:dyDescent="0.25">
      <c r="A43" s="120">
        <v>3</v>
      </c>
      <c r="B43" s="148" t="s">
        <v>193</v>
      </c>
      <c r="C43" s="70" t="s">
        <v>181</v>
      </c>
      <c r="D43" s="70" t="s">
        <v>183</v>
      </c>
      <c r="E43" s="70">
        <v>2023</v>
      </c>
      <c r="F43" s="70" t="s">
        <v>194</v>
      </c>
      <c r="G43" s="70" t="s">
        <v>108</v>
      </c>
      <c r="H43" s="56" t="s">
        <v>46</v>
      </c>
      <c r="I43" s="57">
        <v>12872.486000000001</v>
      </c>
      <c r="J43" s="57">
        <v>12748.806</v>
      </c>
      <c r="K43" s="57">
        <v>12748.806</v>
      </c>
      <c r="L43" s="57">
        <v>11448.806</v>
      </c>
      <c r="M43" s="57">
        <v>1300</v>
      </c>
      <c r="N43" s="57"/>
      <c r="O43" s="57">
        <v>0</v>
      </c>
      <c r="P43" s="73" t="s">
        <v>47</v>
      </c>
      <c r="Q43" s="74" t="s">
        <v>195</v>
      </c>
      <c r="R43" s="74" t="s">
        <v>196</v>
      </c>
      <c r="S43" s="111" t="s">
        <v>94</v>
      </c>
      <c r="T43" s="67" t="s">
        <v>51</v>
      </c>
      <c r="U43" s="67"/>
      <c r="V43" s="68" t="s">
        <v>197</v>
      </c>
      <c r="W43" s="69"/>
      <c r="X43" s="69"/>
      <c r="Y43" s="69"/>
      <c r="Z43" s="69"/>
      <c r="AA43" s="68">
        <v>440</v>
      </c>
      <c r="AB43" s="68">
        <v>5</v>
      </c>
      <c r="AC43" s="70"/>
      <c r="AD43" s="149"/>
    </row>
    <row r="44" spans="1:30" s="160" customFormat="1" ht="40.5" x14ac:dyDescent="0.25">
      <c r="A44" s="151">
        <v>2</v>
      </c>
      <c r="B44" s="152" t="s">
        <v>198</v>
      </c>
      <c r="C44" s="153"/>
      <c r="D44" s="153"/>
      <c r="E44" s="153"/>
      <c r="F44" s="153"/>
      <c r="G44" s="153"/>
      <c r="H44" s="153"/>
      <c r="I44" s="154">
        <f t="shared" ref="I44:K44" si="2">I45+I46</f>
        <v>72227.218000000008</v>
      </c>
      <c r="J44" s="154">
        <f t="shared" si="2"/>
        <v>58584.272000000004</v>
      </c>
      <c r="K44" s="154">
        <f t="shared" si="2"/>
        <v>34794.997000000003</v>
      </c>
      <c r="L44" s="154">
        <f>L45+L46</f>
        <v>31315.997000000003</v>
      </c>
      <c r="M44" s="154">
        <f>M45+M46</f>
        <v>3479</v>
      </c>
      <c r="N44" s="154"/>
      <c r="O44" s="154">
        <f>O45</f>
        <v>0</v>
      </c>
      <c r="P44" s="155"/>
      <c r="Q44" s="156"/>
      <c r="R44" s="156"/>
      <c r="S44" s="156"/>
      <c r="T44" s="157"/>
      <c r="U44" s="157"/>
      <c r="V44" s="158"/>
      <c r="W44" s="158"/>
      <c r="X44" s="158"/>
      <c r="Y44" s="159"/>
      <c r="Z44" s="158"/>
      <c r="AA44" s="158"/>
      <c r="AB44" s="158"/>
      <c r="AC44" s="104"/>
    </row>
    <row r="45" spans="1:30" s="65" customFormat="1" ht="243.75" x14ac:dyDescent="0.25">
      <c r="A45" s="120">
        <v>1</v>
      </c>
      <c r="B45" s="135" t="s">
        <v>199</v>
      </c>
      <c r="C45" s="70" t="s">
        <v>200</v>
      </c>
      <c r="D45" s="70" t="s">
        <v>201</v>
      </c>
      <c r="E45" s="70" t="s">
        <v>202</v>
      </c>
      <c r="F45" s="70">
        <v>800</v>
      </c>
      <c r="G45" s="70" t="s">
        <v>80</v>
      </c>
      <c r="H45" s="56" t="s">
        <v>46</v>
      </c>
      <c r="I45" s="57">
        <v>47578.55</v>
      </c>
      <c r="J45" s="57">
        <v>47578.55</v>
      </c>
      <c r="K45" s="57">
        <v>23789.275000000001</v>
      </c>
      <c r="L45" s="57">
        <v>21411.275000000001</v>
      </c>
      <c r="M45" s="57">
        <v>2378</v>
      </c>
      <c r="N45" s="57"/>
      <c r="O45" s="57">
        <v>0</v>
      </c>
      <c r="P45" s="73" t="s">
        <v>47</v>
      </c>
      <c r="Q45" s="74" t="s">
        <v>203</v>
      </c>
      <c r="R45" s="74" t="s">
        <v>203</v>
      </c>
      <c r="S45" s="111" t="s">
        <v>94</v>
      </c>
      <c r="T45" s="67" t="s">
        <v>51</v>
      </c>
      <c r="U45" s="67"/>
      <c r="V45" s="68" t="s">
        <v>204</v>
      </c>
      <c r="W45" s="69"/>
      <c r="X45" s="69"/>
      <c r="Y45" s="69"/>
      <c r="Z45" s="69"/>
      <c r="AA45" s="68">
        <v>800</v>
      </c>
      <c r="AB45" s="68">
        <v>25</v>
      </c>
      <c r="AC45" s="70"/>
    </row>
    <row r="46" spans="1:30" s="65" customFormat="1" ht="243.75" x14ac:dyDescent="0.25">
      <c r="A46" s="120">
        <v>2</v>
      </c>
      <c r="B46" s="135" t="s">
        <v>205</v>
      </c>
      <c r="C46" s="70" t="s">
        <v>200</v>
      </c>
      <c r="D46" s="70" t="s">
        <v>201</v>
      </c>
      <c r="E46" s="70">
        <v>2023</v>
      </c>
      <c r="F46" s="70">
        <v>640</v>
      </c>
      <c r="G46" s="70" t="s">
        <v>80</v>
      </c>
      <c r="H46" s="56" t="s">
        <v>46</v>
      </c>
      <c r="I46" s="57">
        <v>24648.668000000001</v>
      </c>
      <c r="J46" s="57">
        <v>11005.722</v>
      </c>
      <c r="K46" s="57">
        <v>11005.722</v>
      </c>
      <c r="L46" s="57">
        <v>9904.7219999999998</v>
      </c>
      <c r="M46" s="57">
        <v>1101</v>
      </c>
      <c r="N46" s="57"/>
      <c r="O46" s="57">
        <v>0</v>
      </c>
      <c r="P46" s="73" t="s">
        <v>47</v>
      </c>
      <c r="Q46" s="74" t="s">
        <v>73</v>
      </c>
      <c r="R46" s="74" t="s">
        <v>73</v>
      </c>
      <c r="S46" s="111" t="s">
        <v>94</v>
      </c>
      <c r="T46" s="67" t="s">
        <v>51</v>
      </c>
      <c r="U46" s="67"/>
      <c r="V46" s="68" t="s">
        <v>206</v>
      </c>
      <c r="W46" s="69"/>
      <c r="X46" s="69"/>
      <c r="Y46" s="69"/>
      <c r="Z46" s="69"/>
      <c r="AA46" s="68">
        <v>640</v>
      </c>
      <c r="AB46" s="68">
        <v>120</v>
      </c>
      <c r="AC46" s="70"/>
    </row>
    <row r="47" spans="1:30" s="169" customFormat="1" x14ac:dyDescent="0.25">
      <c r="A47" s="86">
        <v>19</v>
      </c>
      <c r="B47" s="161" t="s">
        <v>207</v>
      </c>
      <c r="C47" s="23"/>
      <c r="D47" s="162"/>
      <c r="E47" s="163"/>
      <c r="F47" s="163"/>
      <c r="G47" s="163"/>
      <c r="H47" s="163"/>
      <c r="I47" s="164">
        <f>I44+I40+I38+I36+I34+I30+I21</f>
        <v>2529970.9547300003</v>
      </c>
      <c r="J47" s="164">
        <f>J44+J40+J38+J36+J34+J30+J21</f>
        <v>2230226.7901699999</v>
      </c>
      <c r="K47" s="164">
        <f>K44+K40+K38+K36+K34+K30+K21</f>
        <v>2193513.844</v>
      </c>
      <c r="L47" s="164">
        <f>L44+L40+L38+L36+L34+L30+L21</f>
        <v>2122385.611</v>
      </c>
      <c r="M47" s="164">
        <f>M44+M40+M38+M36+M34+M30+M21</f>
        <v>71128.255999999994</v>
      </c>
      <c r="N47" s="164"/>
      <c r="O47" s="164">
        <f>O44+O40+O38+O36+O34+O30+O21</f>
        <v>0</v>
      </c>
      <c r="P47" s="165"/>
      <c r="Q47" s="166"/>
      <c r="R47" s="167"/>
      <c r="S47" s="167"/>
      <c r="T47" s="167"/>
      <c r="U47" s="167"/>
      <c r="V47" s="166"/>
      <c r="W47" s="168"/>
      <c r="X47" s="168"/>
      <c r="Y47" s="168"/>
      <c r="Z47" s="168"/>
      <c r="AA47" s="168"/>
      <c r="AB47" s="168"/>
      <c r="AC47" s="163"/>
    </row>
    <row r="48" spans="1:30" s="174" customFormat="1" ht="20.45" customHeight="1" x14ac:dyDescent="0.35">
      <c r="A48" s="177"/>
      <c r="B48" s="177"/>
      <c r="C48" s="177"/>
      <c r="D48" s="177"/>
      <c r="E48" s="177"/>
      <c r="F48" s="177"/>
      <c r="G48" s="177"/>
      <c r="H48" s="177"/>
      <c r="I48" s="177"/>
      <c r="J48" s="177"/>
      <c r="K48" s="170"/>
      <c r="L48" s="170"/>
      <c r="M48" s="170"/>
      <c r="N48" s="170"/>
      <c r="O48" s="170"/>
      <c r="P48" s="171"/>
      <c r="Q48" s="171"/>
      <c r="R48" s="171"/>
      <c r="S48" s="171"/>
      <c r="T48" s="171"/>
      <c r="U48" s="171"/>
      <c r="V48" s="172"/>
      <c r="W48" s="173"/>
      <c r="X48" s="173"/>
      <c r="Y48" s="173"/>
      <c r="Z48" s="173"/>
      <c r="AA48" s="173"/>
      <c r="AB48" s="173"/>
    </row>
    <row r="51" spans="1:12" ht="20.45" customHeight="1" x14ac:dyDescent="0.25">
      <c r="A51" s="178"/>
      <c r="B51" s="178"/>
      <c r="C51" s="178"/>
      <c r="D51" s="178"/>
    </row>
    <row r="55" spans="1:12" x14ac:dyDescent="0.3">
      <c r="L55" s="176"/>
    </row>
  </sheetData>
  <mergeCells count="36">
    <mergeCell ref="AC2:AC5"/>
    <mergeCell ref="A1:AC1"/>
    <mergeCell ref="A2:A5"/>
    <mergeCell ref="B2:B5"/>
    <mergeCell ref="C2:C5"/>
    <mergeCell ref="D2:D5"/>
    <mergeCell ref="E2:E5"/>
    <mergeCell ref="F2:F5"/>
    <mergeCell ref="G2:G5"/>
    <mergeCell ref="H2:H5"/>
    <mergeCell ref="I2:J2"/>
    <mergeCell ref="K2:O2"/>
    <mergeCell ref="P2:P5"/>
    <mergeCell ref="Q2:R2"/>
    <mergeCell ref="S2:S5"/>
    <mergeCell ref="T2:T5"/>
    <mergeCell ref="AA3:AA5"/>
    <mergeCell ref="AB3:AB5"/>
    <mergeCell ref="I3:I5"/>
    <mergeCell ref="J3:J5"/>
    <mergeCell ref="K3:K5"/>
    <mergeCell ref="L3:O3"/>
    <mergeCell ref="Q3:Q5"/>
    <mergeCell ref="L4:L5"/>
    <mergeCell ref="M4:M5"/>
    <mergeCell ref="N4:O4"/>
    <mergeCell ref="V2:V5"/>
    <mergeCell ref="W2:W5"/>
    <mergeCell ref="Y2:Y5"/>
    <mergeCell ref="AA2:AB2"/>
    <mergeCell ref="U2:U5"/>
    <mergeCell ref="A48:J48"/>
    <mergeCell ref="A51:D51"/>
    <mergeCell ref="R3:R5"/>
    <mergeCell ref="X3:X5"/>
    <mergeCell ref="Z3:Z5"/>
  </mergeCells>
  <printOptions horizontalCentered="1"/>
  <pageMargins left="0" right="0" top="0" bottom="0" header="0.51180555555555496" footer="0.51180555555555496"/>
  <pageSetup paperSize="9" scale="46" firstPageNumber="0" orientation="landscape" horizontalDpi="300" verticalDpi="300" r:id="rId1"/>
  <rowBreaks count="4" manualBreakCount="4">
    <brk id="14" max="16383" man="1"/>
    <brk id="32" max="16383" man="1"/>
    <brk id="37" max="16383" man="1"/>
    <brk id="41" max="16383" man="1"/>
  </rowBreaks>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Template/>
  <TotalTime>8</TotalTime>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3</vt:i4>
      </vt:variant>
    </vt:vector>
  </HeadingPairs>
  <TitlesOfParts>
    <vt:vector size="4" baseType="lpstr">
      <vt:lpstr>ФОНД 2023</vt:lpstr>
      <vt:lpstr>'ФОНД 2023'!Print_Titles_0</vt:lpstr>
      <vt:lpstr>'ФОНД 2023'!Заголовки_для_друку</vt:lpstr>
      <vt:lpstr>'ФОНД 2023'!Область_друку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Діденко Леся Петрівна</dc:creator>
  <dc:description/>
  <cp:lastModifiedBy>Потапенко Наталя Євгенівна</cp:lastModifiedBy>
  <cp:revision>4</cp:revision>
  <cp:lastPrinted>2023-06-13T06:20:40Z</cp:lastPrinted>
  <dcterms:created xsi:type="dcterms:W3CDTF">2020-02-19T16:04:40Z</dcterms:created>
  <dcterms:modified xsi:type="dcterms:W3CDTF">2023-07-04T07:00:05Z</dcterms:modified>
  <dc:language>uk-UA</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