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WORK Юля\2023\фонд ліквідації наслідків зб агр\Мінінфр 09.05.2023\"/>
    </mc:Choice>
  </mc:AlternateContent>
  <bookViews>
    <workbookView xWindow="-120" yWindow="-120" windowWidth="29040" windowHeight="15840" tabRatio="601"/>
  </bookViews>
  <sheets>
    <sheet name="ФОНД 2023" sheetId="2" r:id="rId1"/>
  </sheets>
  <definedNames>
    <definedName name="_xlnm._FilterDatabase" localSheetId="0" hidden="1">'ФОНД 2023'!$A$7:$AC$7</definedName>
    <definedName name="_xlnm.Print_Titles" localSheetId="0">'ФОНД 2023'!$3:$7</definedName>
    <definedName name="_xlnm.Print_Area" localSheetId="0">'ФОНД 2023'!$A$1:$AC$32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 i="2" l="1"/>
  <c r="K21" i="2"/>
  <c r="L21" i="2"/>
  <c r="M21" i="2"/>
  <c r="N21" i="2"/>
  <c r="O21" i="2"/>
  <c r="I21" i="2"/>
  <c r="K20" i="2"/>
  <c r="J30" i="2" l="1"/>
  <c r="K30" i="2"/>
  <c r="L30" i="2"/>
  <c r="M30" i="2"/>
  <c r="N30" i="2"/>
  <c r="I30" i="2"/>
  <c r="L25" i="2"/>
  <c r="K23" i="2"/>
  <c r="J9" i="2" l="1"/>
  <c r="N9" i="2"/>
  <c r="O9" i="2"/>
  <c r="I9" i="2"/>
  <c r="I8" i="2" l="1"/>
  <c r="N8" i="2"/>
  <c r="O8" i="2"/>
  <c r="J8" i="2"/>
  <c r="M29" i="2"/>
  <c r="L29" i="2" s="1"/>
  <c r="M28" i="2"/>
  <c r="K28" i="2" s="1"/>
  <c r="M27" i="2"/>
  <c r="K27" i="2" s="1"/>
  <c r="M26" i="2"/>
  <c r="M19" i="2"/>
  <c r="L19" i="2" s="1"/>
  <c r="K19" i="2" s="1"/>
  <c r="M18" i="2"/>
  <c r="L18" i="2" s="1"/>
  <c r="K18" i="2" s="1"/>
  <c r="M17" i="2"/>
  <c r="L17" i="2" s="1"/>
  <c r="K17" i="2" s="1"/>
  <c r="M16" i="2"/>
  <c r="L16" i="2" s="1"/>
  <c r="K16" i="2" s="1"/>
  <c r="M15" i="2"/>
  <c r="L15" i="2" s="1"/>
  <c r="K15" i="2" s="1"/>
  <c r="M14" i="2"/>
  <c r="L14" i="2" s="1"/>
  <c r="K14" i="2" s="1"/>
  <c r="M13" i="2"/>
  <c r="L13" i="2" s="1"/>
  <c r="K13" i="2" s="1"/>
  <c r="M12" i="2"/>
  <c r="M11" i="2"/>
  <c r="L11" i="2" s="1"/>
  <c r="K11" i="2" s="1"/>
  <c r="K26" i="2" l="1"/>
  <c r="K29" i="2"/>
  <c r="L12" i="2"/>
  <c r="M8" i="2" l="1"/>
  <c r="M9" i="2"/>
  <c r="K12" i="2"/>
  <c r="L9" i="2" l="1"/>
  <c r="L8" i="2"/>
  <c r="K8" i="2"/>
  <c r="K9" i="2"/>
</calcChain>
</file>

<file path=xl/sharedStrings.xml><?xml version="1.0" encoding="utf-8"?>
<sst xmlns="http://schemas.openxmlformats.org/spreadsheetml/2006/main" count="311" uniqueCount="159">
  <si>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</si>
  <si>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</si>
  <si>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</si>
  <si>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</si>
  <si>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</si>
  <si>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</si>
  <si>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</si>
  <si>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</si>
  <si>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</si>
  <si>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</si>
  <si>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</si>
  <si>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</si>
  <si>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</si>
  <si>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</si>
  <si>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</si>
  <si>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</si>
  <si>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</si>
  <si>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</si>
  <si>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</si>
  <si>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</si>
  <si>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</si>
  <si>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</si>
  <si>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</si>
  <si>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</si>
  <si>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</si>
  <si>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</si>
  <si>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</si>
  <si>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</si>
  <si>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</si>
  <si>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</si>
  <si>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</si>
  <si>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</si>
  <si>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</si>
  <si>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</si>
  <si>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</si>
  <si>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</si>
  <si>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t>Форма 1</t>
  </si>
  <si>
    <t xml:space="preserve">   ДП "Укрдержбудекспертиза" Експертний звіт №26-0144/01-22 від 06.07.2022 року</t>
  </si>
  <si>
    <t>Чернівецька</t>
  </si>
  <si>
    <t>м. Чернівці</t>
  </si>
  <si>
    <t>2023 р.</t>
  </si>
  <si>
    <t>Забезпечення стабільного водопостачання обласного центру</t>
  </si>
  <si>
    <t>Реконструкція</t>
  </si>
  <si>
    <t>__</t>
  </si>
  <si>
    <t>Ні</t>
  </si>
  <si>
    <t>Капітальний ремонт</t>
  </si>
  <si>
    <t>ДП "Укрдержбудекспертиза" Експертний звіт №26-0302/01-22 від 17.11. 2022 року</t>
  </si>
  <si>
    <t>Робочий проект подано на експертизу орієнтовно до 25.05.2023р.</t>
  </si>
  <si>
    <t>Капітальний ремонт магістрального сифонного трубопроводу системи забору води на підземному водозаборі "Магала"</t>
  </si>
  <si>
    <t xml:space="preserve">Чернівецька </t>
  </si>
  <si>
    <t>Чернівці</t>
  </si>
  <si>
    <t>2021-2023</t>
  </si>
  <si>
    <t>капітальний ремонт</t>
  </si>
  <si>
    <t>комунальна</t>
  </si>
  <si>
    <t>Філія ДП "Укрдержбудекспертиза" у Чернівецькій області №26-0244/01-21 від 16.06.2021</t>
  </si>
  <si>
    <t>ні</t>
  </si>
  <si>
    <t>Філія ДП "Укрдержбудекспертиза" у Чернівецькій області №26-0243/01-21 від 16.06.2021</t>
  </si>
  <si>
    <t>Філія ДП "Укрдержбудекспертиза" у Чернівецькій області №26-0246/01-21 від 16.06.2021</t>
  </si>
  <si>
    <t>Філія ДП "Укрдержбудекспертиза" у Чернівецькій області №26-0245/01-21 від 16.06.2021</t>
  </si>
  <si>
    <t>2022-2023</t>
  </si>
  <si>
    <t>реконструкція</t>
  </si>
  <si>
    <t>Філія ДП "Укрдержбудекспертиза" у Чернівецькій області №26-0293-01/22 від 12.12.2022</t>
  </si>
  <si>
    <t>Забезпечення стабільного теплопостачання м.Чернівців</t>
  </si>
  <si>
    <t>Капітальний ремонт мереж водопостачання та водовідведення по вул. Гребінки Євгена в м.Чернівці</t>
  </si>
  <si>
    <t>Всього</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</si>
  <si>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</si>
  <si>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Наказ КП "Чернівціводоканал" 180 від 29.08.2022 року</t>
  </si>
  <si>
    <t>Наказ МКП "Чернівцітеплокомуненерго" №95/1 від 16.06.2021</t>
  </si>
  <si>
    <t>Наказ МКП "Чернівцітеплокомуненерго" №147/1 від 12.12.2022</t>
  </si>
  <si>
    <t>Наказ "Чернівціводоканал" № 113 від 04.05.2023 року</t>
  </si>
  <si>
    <t>Перелік проєктів (об’єктів, заходів), які запропоновано реалізовувати за рахунок коштів Фонду ліквідації наслідків збройної агресії (далі - Фонд) у Чернівецькій області</t>
  </si>
  <si>
    <t>Реконструкція гінекологічно-пологового відділення КНП «Кельменецька багатопрофільна лікарня» під Дністровський реабілітаційно-паліативний центр по вулиці Сагайдачного, 69 смт. Кельменці Дністровського району Чернівецької області</t>
  </si>
  <si>
    <t>Кельменецька</t>
  </si>
  <si>
    <t>смт Кельменці</t>
  </si>
  <si>
    <t>Облаштування 50 місць для паліативної допомоги</t>
  </si>
  <si>
    <t>Комунальна</t>
  </si>
  <si>
    <t>Філія ДП "Укрдержбудекспертиза" у Чернівецькій області, 08.10.2020, №26-0544-20</t>
  </si>
  <si>
    <t>Наказ КНП "Кельменецька ЦРЛ" від 09.10.2020 №21</t>
  </si>
  <si>
    <t>Вартість перерахована у цінах станом на 30.03.2023, знаходиться на повторній експертизі</t>
  </si>
  <si>
    <t>Розміщується 55 ліжко-місць</t>
  </si>
  <si>
    <t>ТзОВ "Екпертиза МВК", 21.03.2023 №41349</t>
  </si>
  <si>
    <t>Наказ КНП "Кельменецька БПЛ" від 28.03.2023 №14</t>
  </si>
  <si>
    <t>Хірургічне відділення на 55 ліжко-місць</t>
  </si>
  <si>
    <t>Покращення умов навчання 900 дітей</t>
  </si>
  <si>
    <t>Філія ДП "Укрдержбудекспертиза" у Чернівецькій області, 30.09.2020, №26-0467-20</t>
  </si>
  <si>
    <t>Необхідна актулізація кошторисної вартості у поточних цінах, орієнтовна вартість станом на 01.05.2023 - 11500 тис.грн.</t>
  </si>
  <si>
    <t>Облаштування 2 кімнат тимчасового перебування постраждалих осіб</t>
  </si>
  <si>
    <t>Філія ДП "Укрдержбудекспертиза" у Чернівецькій області №26-0264/01-21 від 18.06.2021</t>
  </si>
  <si>
    <t>Розпорядження селищної ради №95-ОД від 27.06.21</t>
  </si>
  <si>
    <t>RE-9/4/23-36068147-5381</t>
  </si>
  <si>
    <t>BR-9/4/23-36068147-5382</t>
  </si>
  <si>
    <t>BR-9/4/23-36068147-5378</t>
  </si>
  <si>
    <t>NS-16/03/2023-37641918-512</t>
  </si>
  <si>
    <t>NS-16/03/2023-37641918-511</t>
  </si>
  <si>
    <t>NS-16/03/2023-37641918-510</t>
  </si>
  <si>
    <t>NS-16/13/2023-37641918-509</t>
  </si>
  <si>
    <t>RE-9/4/23-36068147-5377</t>
  </si>
  <si>
    <t>Капітальний ремонт водогону с. Вороновиця Кельменецького району Чернівецької області</t>
  </si>
  <si>
    <r>
      <t>Річна потреба у воді 64,315 тис.м</t>
    </r>
    <r>
      <rPr>
        <vertAlign val="superscript"/>
        <sz val="14"/>
        <color theme="1"/>
        <rFont val="Times New Roman"/>
        <family val="1"/>
        <charset val="204"/>
      </rPr>
      <t>3</t>
    </r>
    <r>
      <rPr>
        <sz val="14"/>
        <color theme="1"/>
        <rFont val="Times New Roman"/>
        <family val="1"/>
        <charset val="204"/>
      </rPr>
      <t xml:space="preserve"> </t>
    </r>
  </si>
  <si>
    <t>Філія ДП "Укрдержбудекспертиза" у Чернівецькій області 15.05.2019, №26-0310-19/2</t>
  </si>
  <si>
    <t>BR-8/4/23-04417010-5322</t>
  </si>
  <si>
    <t>ГРОМАДСЬКІ БУДІВЛІ</t>
  </si>
  <si>
    <t>RE-8/4/23-04417010-5318</t>
  </si>
  <si>
    <t>Капітальний ремонт хірургічного відділення «Кельменецької багатопрофільної лікарні», (літера Б) по вулиці Сагайдачного, 79, с.м.т. Кельменці Дністровського району Чернівецької області</t>
  </si>
  <si>
    <t>BR-8/4/23-04417010-5319</t>
  </si>
  <si>
    <t>Наказ відділу освіти РДА від 30.09.2020 №14</t>
  </si>
  <si>
    <t>BR-8/4/23-04417010-5320</t>
  </si>
  <si>
    <t>Капітальний ремонт приміщення кімнат лікарні на денний центр соціально-психологічної допомоги особам, які постраждали від домашнього  насильства та насильства за ознакою статі при Кельменецькому селищному центрі соціальних служб, за адресою: вул.О.Кобилянської, 20 в с.Іванівці Дністровського р-ну Чернівецької обл.</t>
  </si>
  <si>
    <t>BR-8/4/23-04417010-5321</t>
  </si>
  <si>
    <t>Вартість перерахована у цінах станом на 23.02.2023, повторна експертиза ,буде проведена</t>
  </si>
  <si>
    <t>ВСЬОГО по проєктах</t>
  </si>
  <si>
    <t>Проєкти будівництва</t>
  </si>
  <si>
    <t>Усього по громадських будівлях</t>
  </si>
  <si>
    <t xml:space="preserve">Усього по об'єктах інфраструктури </t>
  </si>
  <si>
    <t>Капітальний ремонт навчальних корпусів Кельменецького ліцею – опорного закладу за адресою: площа Центральна,5 та по вул. Першотравнева,19 смт.Кельменці, Кельменецького району, Чернівецької області</t>
  </si>
  <si>
    <t>1</t>
  </si>
  <si>
    <t>Капітальний ремонт відділення патології новонароджених та пульмонологічного в ОКНП "Чернівецька обласна дитяча клінічна лікарня" по вул. Руській, 207-А в м. Чернівці</t>
  </si>
  <si>
    <t>комунальна некомерційна</t>
  </si>
  <si>
    <t xml:space="preserve">Реконструкція з добудовою Веренчанської ЗОШ I-III ступеня по вул. Шевченка, 80 
в с.Веренчанка Заставнівського району Чернівецької області          
</t>
  </si>
  <si>
    <t>Веренчанська</t>
  </si>
  <si>
    <t>с. Веренчанка</t>
  </si>
  <si>
    <t>2020-2023</t>
  </si>
  <si>
    <t xml:space="preserve">Реконструкція </t>
  </si>
  <si>
    <t xml:space="preserve">ТОВ "Експертиза МВК" від 06.12.2021 №37801 </t>
  </si>
  <si>
    <t>Наказ Департаменту капітального будівництва, містобудування та архітектури від 06.12.2021 № 218</t>
  </si>
  <si>
    <t>Капітальний ремонт приміщень відділень 4-го та 2-го поверхів обласної комунальної установи «Лікарня швидкої медичної допомоги»  по вул. Фастівська, 2 в м. Чернівці.</t>
  </si>
  <si>
    <t>об'єкт</t>
  </si>
  <si>
    <t>ДП "Укрдержбудекспертиза"  від 28.08.2020 №26-0509-20</t>
  </si>
  <si>
    <t>Наказ Департаменту капітального будівництва, містобудування та архітектури від  20.08.2021 № 140</t>
  </si>
  <si>
    <t>3</t>
  </si>
  <si>
    <t>Капітальний ремонт трубопроводів цетралізованого теплопостачання вул. Авангардна,51 УТ-3 - УТ-5 Руська, 219Е УТ-5 - УТ-7 Руська, 233 в м. Чернівці</t>
  </si>
  <si>
    <t>Капітальний ремонт трубопроводів цетралізованого теплопостачання кот. вул. Руська-перед УТ-2 (СПІРО), відгалуження до УТ-2-центральна траса в м.Чернівці</t>
  </si>
  <si>
    <t>Капітальний ремонт трубопроводів цетралізованого теплопостачання  Руська, 233-253 в м.Чернівці</t>
  </si>
  <si>
    <t>Капітальний ремонт трубопроводів цетралізованого теплопостачання П.Кільцева, 29 (ТК14-70-71-73-74-75-76-77-78-79-80-80А-82-83-85) в м.Чернівці</t>
  </si>
  <si>
    <t xml:space="preserve">Реконструкція водогону діаметром 800 мм від ВНС "Очерет" до вул. Каштанової в 
м. Чернівці </t>
  </si>
  <si>
    <t>Реконструкція ГТП-3Ю на вул. Героїв Майдану, 97 А (встановлення насосів підвищення тиску із заміною існуючих трубопроводів) в м.Чернівці</t>
  </si>
  <si>
    <t>Капітальний ремонт автомобільної дороги загального користування місцевого значення О26080 Заліщики-Звинячин-Городенка з під’їздом до ст. Стефанешти на ділянці км 5+300-13+300</t>
  </si>
  <si>
    <t>Кострижівська</t>
  </si>
  <si>
    <t>Степанівка</t>
  </si>
  <si>
    <t>2023-2024</t>
  </si>
  <si>
    <t>бюджетна програма 3131090</t>
  </si>
  <si>
    <t>ТОВ "Перша будівельна експертиза" 12.12.2021 №211012-10/А</t>
  </si>
  <si>
    <t>Наказ управління інфраструктури, капітального будівництва та експлуатації доріг обласної державної адміністрації від 25.01.2022 №12-ОД</t>
  </si>
  <si>
    <t>13,3 км</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</si>
  <si>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</si>
  <si>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Необхідна актуалізація кошторисної вартості у поточних цінах</t>
  </si>
  <si>
    <t>RE-9/4/23-04014252-5392</t>
  </si>
  <si>
    <t>BR-9/4/23-04014252-5390</t>
  </si>
  <si>
    <t>в процесі коригування</t>
  </si>
  <si>
    <t>ПКД потребує коригування</t>
  </si>
  <si>
    <t xml:space="preserve">BR-9/4/23-04014252-5404 </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</si>
  <si>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</si>
  <si>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Чернівецька міська рада</t>
  </si>
  <si>
    <t>Кельменецька селищна рада</t>
  </si>
  <si>
    <t>Управління інфраструктури, капітального будівництва та експлуатації доріг обласної державної адміністрації</t>
  </si>
  <si>
    <t>Департамент капітального будівництва, містобудування та архітектури обласної державної адміністрації</t>
  </si>
  <si>
    <t>BR-9/4/23-04014252-5388</t>
  </si>
  <si>
    <t>5</t>
  </si>
  <si>
    <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</si>
</sst>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
    <numFmt numFmtId="166" formatCode="#,##0.000"/>
    <numFmt numFmtId="167" formatCode="0.000"/>
    <numFmt numFmtId="168" formatCode="0.0000000000000"/>
  </numFmts>
  <fonts count="32"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4"/>
      <name val="Times New Roman"/>
      <family val="1"/>
      <charset val="204"/>
    </font>
    <font>
      <sz val="12"/>
      <name val="Arial Cyr"/>
      <charset val="204"/>
    </font>
    <font>
      <b/>
      <sz val="18"/>
      <name val="Times New Roman"/>
      <family val="1"/>
    </font>
    <font>
      <b/>
      <sz val="20"/>
      <name val="Times New Roman"/>
      <family val="1"/>
    </font>
    <font>
      <sz val="15"/>
      <name val="Times New Roman"/>
      <family val="1"/>
      <charset val="204"/>
    </font>
    <font>
      <sz val="11"/>
      <color indexed="8"/>
      <name val="Times New Roman"/>
      <family val="1"/>
    </font>
    <font>
      <sz val="11"/>
      <name val="Times New Roman"/>
      <family val="1"/>
    </font>
    <font>
      <b/>
      <sz val="16"/>
      <name val="Times New Roman"/>
      <family val="1"/>
      <charset val="204"/>
    </font>
    <font>
      <sz val="12"/>
      <color rgb="FF333333"/>
      <name val="Times New Roman"/>
      <family val="1"/>
      <charset val="204"/>
    </font>
    <font>
      <sz val="14"/>
      <color rgb="FF000000"/>
      <name val="Times New Roman"/>
      <family val="1"/>
      <charset val="204"/>
    </font>
    <font>
      <sz val="14"/>
      <color theme="1"/>
      <name val="Times New Roman"/>
      <family val="1"/>
      <charset val="204"/>
    </font>
    <font>
      <vertAlign val="superscript"/>
      <sz val="14"/>
      <color theme="1"/>
      <name val="Times New Roman"/>
      <family val="1"/>
      <charset val="204"/>
    </font>
    <font>
      <sz val="11"/>
      <color rgb="FF33465C"/>
      <name val="Calibri"/>
      <family val="2"/>
      <charset val="204"/>
      <scheme val="minor"/>
    </font>
    <font>
      <sz val="14"/>
      <name val="Arial Cyr"/>
      <charset val="204"/>
    </font>
    <font>
      <b/>
      <sz val="10"/>
      <name val="Times New Roman"/>
      <family val="1"/>
      <charset val="204"/>
    </font>
    <font>
      <b/>
      <sz val="18"/>
      <name val="Times New Roman"/>
      <family val="1"/>
      <charset val="204"/>
    </font>
    <font>
      <b/>
      <sz val="15"/>
      <name val="Times New Roman"/>
      <family val="1"/>
      <charset val="204"/>
    </font>
    <font>
      <b/>
      <sz val="12"/>
      <name val="Times New Roman"/>
      <family val="1"/>
    </font>
    <font>
      <b/>
      <sz val="12"/>
      <name val="Times New Roman"/>
      <family val="1"/>
      <charset val="204"/>
    </font>
    <font>
      <b/>
      <sz val="26"/>
      <name val="Times New Roman"/>
      <family val="1"/>
      <charset val="204"/>
    </font>
    <font>
      <sz val="12"/>
      <color theme="1"/>
      <name val="Times New Roman"/>
      <family val="1"/>
      <charset val="204"/>
    </font>
    <font>
      <sz val="12"/>
      <color rgb="FF000000"/>
      <name val="Times New Roman"/>
      <family val="1"/>
      <charset val="204"/>
    </font>
    <font>
      <b/>
      <sz val="16"/>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CCCFF"/>
        <bgColor indexed="64"/>
      </patternFill>
    </fill>
    <fill>
      <patternFill patternType="solid">
        <fgColor rgb="FFFFFF00"/>
        <bgColor indexed="64"/>
      </patternFill>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
    <xf numFmtId="0" fontId="0" fillId="0" borderId="0"/>
    <xf numFmtId="0" fontId="1" fillId="0" borderId="0"/>
    <xf numFmtId="164" fontId="1" fillId="0" borderId="0" applyFont="0" applyFill="0" applyBorder="0" applyAlignment="0" applyProtection="0"/>
  </cellStyleXfs>
  <cellXfs count="158">
    <xf numFmtId="0" fontId="0" fillId="0" borderId="0" xfId="0"/>
    <xf numFmtId="0" fontId="1" fillId="0" borderId="0" xfId="1"/>
    <xf numFmtId="0" fontId="6" fillId="0" borderId="0" xfId="1" applyFont="1"/>
    <xf numFmtId="0" fontId="8" fillId="0" borderId="0" xfId="1" applyFont="1"/>
    <xf numFmtId="165" fontId="1" fillId="0" borderId="0" xfId="1" applyNumberFormat="1" applyAlignment="1">
      <alignment horizontal="center"/>
    </xf>
    <xf numFmtId="0" fontId="1" fillId="0" borderId="0" xfId="1" applyAlignment="1">
      <alignment horizont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7" fillId="0" borderId="0" xfId="1" applyFont="1" applyAlignment="1">
      <alignment horizontal="center" vertical="center"/>
    </xf>
    <xf numFmtId="0" fontId="10" fillId="0" borderId="0" xfId="1" applyFont="1"/>
    <xf numFmtId="0" fontId="3" fillId="0" borderId="0" xfId="1" applyFont="1"/>
    <xf numFmtId="0" fontId="10" fillId="0" borderId="0" xfId="1" applyFont="1" applyAlignment="1">
      <alignment vertical="center"/>
    </xf>
    <xf numFmtId="0" fontId="3" fillId="0" borderId="0" xfId="1" applyFont="1" applyAlignment="1">
      <alignment horizontal="center" vertical="center"/>
    </xf>
    <xf numFmtId="0" fontId="1" fillId="0" borderId="0" xfId="1" applyAlignment="1">
      <alignment wrapText="1"/>
    </xf>
    <xf numFmtId="0" fontId="11" fillId="0" borderId="0" xfId="1" applyFont="1"/>
    <xf numFmtId="167" fontId="13" fillId="0" borderId="1" xfId="1" applyNumberFormat="1" applyFont="1" applyBorder="1" applyAlignment="1">
      <alignment horizontal="center" vertical="center"/>
    </xf>
    <xf numFmtId="167" fontId="14" fillId="0" borderId="1" xfId="0" applyNumberFormat="1" applyFont="1" applyBorder="1" applyAlignment="1">
      <alignment horizontal="center" vertical="center" wrapText="1"/>
    </xf>
    <xf numFmtId="165" fontId="15" fillId="0" borderId="1" xfId="1" applyNumberFormat="1" applyFont="1" applyBorder="1" applyAlignment="1">
      <alignment horizontal="center" vertical="center"/>
    </xf>
    <xf numFmtId="165" fontId="15" fillId="0" borderId="1" xfId="1" applyNumberFormat="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16"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9" fillId="0" borderId="1" xfId="1" applyFont="1" applyBorder="1" applyAlignment="1">
      <alignment horizontal="center" vertical="center" wrapText="1"/>
    </xf>
    <xf numFmtId="0" fontId="3" fillId="0" borderId="1" xfId="1" applyFont="1" applyBorder="1" applyAlignment="1">
      <alignment horizontal="center" vertical="center" wrapText="1"/>
    </xf>
    <xf numFmtId="165" fontId="6" fillId="0" borderId="1" xfId="1" applyNumberFormat="1" applyFont="1" applyBorder="1" applyAlignment="1">
      <alignment horizontal="center" vertical="center" wrapText="1"/>
    </xf>
    <xf numFmtId="0" fontId="16" fillId="0" borderId="1" xfId="1" applyFont="1" applyBorder="1" applyAlignment="1">
      <alignment horizontal="center" vertical="center" wrapText="1"/>
    </xf>
    <xf numFmtId="2" fontId="7"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9" fillId="0" borderId="1" xfId="1" applyFont="1" applyBorder="1" applyAlignment="1">
      <alignment horizontal="left" vertical="center"/>
    </xf>
    <xf numFmtId="0" fontId="9" fillId="0" borderId="1" xfId="1" applyFont="1" applyBorder="1" applyAlignment="1">
      <alignment horizontal="left" vertical="center" wrapText="1"/>
    </xf>
    <xf numFmtId="0" fontId="7" fillId="2" borderId="1" xfId="1" applyFont="1" applyFill="1" applyBorder="1" applyAlignment="1">
      <alignment horizontal="center" vertical="center" wrapText="1"/>
    </xf>
    <xf numFmtId="0" fontId="4" fillId="0" borderId="0" xfId="1" applyFont="1" applyAlignment="1">
      <alignment horizontal="right"/>
    </xf>
    <xf numFmtId="167"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1" applyNumberFormat="1" applyFont="1" applyBorder="1" applyAlignment="1">
      <alignment horizontal="left" vertical="center" wrapText="1"/>
    </xf>
    <xf numFmtId="0" fontId="12" fillId="0" borderId="1" xfId="1" applyFont="1" applyBorder="1" applyAlignment="1">
      <alignment horizontal="left" vertical="center"/>
    </xf>
    <xf numFmtId="0" fontId="12" fillId="0" borderId="1" xfId="1" applyFont="1" applyBorder="1" applyAlignment="1">
      <alignment horizontal="center"/>
    </xf>
    <xf numFmtId="167" fontId="12" fillId="0" borderId="1" xfId="1" applyNumberFormat="1" applyFont="1" applyBorder="1" applyAlignment="1">
      <alignment horizontal="center"/>
    </xf>
    <xf numFmtId="165" fontId="12" fillId="0" borderId="1" xfId="1" applyNumberFormat="1" applyFont="1" applyBorder="1" applyAlignment="1">
      <alignment horizontal="center"/>
    </xf>
    <xf numFmtId="0" fontId="12" fillId="0" borderId="1" xfId="1" applyFont="1" applyBorder="1"/>
    <xf numFmtId="0" fontId="12" fillId="0" borderId="1" xfId="1" applyFont="1" applyBorder="1" applyAlignment="1">
      <alignment horizontal="left"/>
    </xf>
    <xf numFmtId="0" fontId="11" fillId="0" borderId="1" xfId="1" applyFont="1" applyBorder="1"/>
    <xf numFmtId="0" fontId="5" fillId="0" borderId="1" xfId="1" applyFont="1" applyBorder="1" applyAlignment="1">
      <alignment horizontal="center" vertical="center"/>
    </xf>
    <xf numFmtId="0" fontId="8" fillId="0" borderId="1" xfId="1" applyFont="1" applyBorder="1"/>
    <xf numFmtId="0" fontId="1" fillId="0" borderId="1" xfId="1" applyBorder="1" applyAlignment="1">
      <alignment wrapText="1"/>
    </xf>
    <xf numFmtId="0" fontId="1" fillId="0" borderId="1" xfId="1" applyBorder="1" applyAlignment="1">
      <alignment horizontal="center"/>
    </xf>
    <xf numFmtId="167" fontId="1" fillId="0" borderId="1" xfId="1" applyNumberFormat="1" applyBorder="1" applyAlignment="1">
      <alignment horizontal="center"/>
    </xf>
    <xf numFmtId="165" fontId="1" fillId="0" borderId="1" xfId="1" applyNumberFormat="1" applyBorder="1" applyAlignment="1">
      <alignment horizontal="center"/>
    </xf>
    <xf numFmtId="0" fontId="1" fillId="0" borderId="1" xfId="1" applyBorder="1"/>
    <xf numFmtId="0" fontId="7" fillId="0" borderId="1" xfId="1" applyFont="1" applyBorder="1" applyAlignment="1">
      <alignment horizontal="left" vertical="center"/>
    </xf>
    <xf numFmtId="0" fontId="7" fillId="0" borderId="1" xfId="1" applyFont="1" applyBorder="1" applyAlignment="1">
      <alignment horizontal="left" vertical="center" wrapText="1"/>
    </xf>
    <xf numFmtId="0" fontId="9" fillId="0" borderId="1" xfId="1" applyFont="1" applyBorder="1" applyAlignment="1">
      <alignment horizontal="center" vertical="center"/>
    </xf>
    <xf numFmtId="0" fontId="17" fillId="0" borderId="1" xfId="0" applyFont="1" applyBorder="1" applyAlignment="1">
      <alignment horizontal="center" vertical="top" wrapText="1"/>
    </xf>
    <xf numFmtId="167" fontId="7" fillId="0" borderId="1" xfId="1" applyNumberFormat="1" applyFont="1" applyBorder="1" applyAlignment="1">
      <alignment horizontal="center" vertical="center"/>
    </xf>
    <xf numFmtId="167" fontId="7" fillId="0" borderId="1" xfId="1" applyNumberFormat="1" applyFont="1" applyBorder="1" applyAlignment="1">
      <alignment horizontal="center" vertical="center" wrapText="1"/>
    </xf>
    <xf numFmtId="0" fontId="0" fillId="0" borderId="0" xfId="0" applyFont="1" applyAlignment="1"/>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167" fontId="4" fillId="2" borderId="1" xfId="1" applyNumberFormat="1" applyFont="1" applyFill="1" applyBorder="1" applyAlignment="1">
      <alignment horizontal="center" vertical="center"/>
    </xf>
    <xf numFmtId="0" fontId="18" fillId="0" borderId="1" xfId="0" applyFont="1" applyBorder="1" applyAlignment="1">
      <alignment horizontal="left" vertical="center" wrapText="1"/>
    </xf>
    <xf numFmtId="165" fontId="7" fillId="0" borderId="1" xfId="1" applyNumberFormat="1" applyFont="1" applyBorder="1" applyAlignment="1">
      <alignment horizontal="center" vertical="center"/>
    </xf>
    <xf numFmtId="0" fontId="7" fillId="0" borderId="1" xfId="1" applyFont="1" applyBorder="1" applyAlignment="1">
      <alignment horizontal="center" vertical="center" textRotation="90" wrapText="1"/>
    </xf>
    <xf numFmtId="0" fontId="7" fillId="3" borderId="1" xfId="0" applyFont="1" applyFill="1" applyBorder="1" applyAlignment="1">
      <alignment horizontal="center" vertical="center" wrapText="1"/>
    </xf>
    <xf numFmtId="14" fontId="7" fillId="3" borderId="1" xfId="0" applyNumberFormat="1" applyFont="1" applyFill="1" applyBorder="1" applyAlignment="1">
      <alignment horizontal="center" vertical="center" wrapText="1"/>
    </xf>
    <xf numFmtId="168" fontId="7" fillId="0" borderId="1" xfId="0" applyNumberFormat="1" applyFont="1" applyBorder="1" applyAlignment="1">
      <alignment horizontal="center" vertical="center" wrapText="1"/>
    </xf>
    <xf numFmtId="0" fontId="21" fillId="0" borderId="1" xfId="0" applyFont="1" applyBorder="1" applyAlignment="1">
      <alignment vertical="center"/>
    </xf>
    <xf numFmtId="0" fontId="7" fillId="0" borderId="1" xfId="0" applyFont="1" applyBorder="1" applyAlignment="1">
      <alignment horizontal="left" vertical="center" wrapText="1"/>
    </xf>
    <xf numFmtId="0" fontId="22" fillId="0" borderId="0" xfId="1" applyFont="1" applyAlignment="1">
      <alignment vertical="center"/>
    </xf>
    <xf numFmtId="0" fontId="19" fillId="0" borderId="0" xfId="0" applyFont="1" applyAlignment="1">
      <alignment vertical="center" wrapText="1"/>
    </xf>
    <xf numFmtId="0" fontId="7" fillId="2"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4" borderId="1" xfId="1" applyFont="1" applyFill="1" applyBorder="1" applyAlignment="1">
      <alignment horizontal="left" vertical="center" wrapText="1"/>
    </xf>
    <xf numFmtId="0" fontId="7" fillId="4" borderId="1" xfId="1" applyFont="1" applyFill="1" applyBorder="1" applyAlignment="1">
      <alignment horizontal="center" vertical="center"/>
    </xf>
    <xf numFmtId="0" fontId="4" fillId="4" borderId="1"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6" fillId="4" borderId="1" xfId="1" applyFont="1" applyFill="1" applyBorder="1" applyAlignment="1">
      <alignment horizontal="center" vertical="center" wrapText="1"/>
    </xf>
    <xf numFmtId="167" fontId="4" fillId="4" borderId="1" xfId="1" applyNumberFormat="1" applyFont="1" applyFill="1" applyBorder="1" applyAlignment="1">
      <alignment horizontal="center" vertical="center"/>
    </xf>
    <xf numFmtId="167" fontId="16" fillId="4" borderId="1" xfId="1" applyNumberFormat="1" applyFont="1" applyFill="1" applyBorder="1" applyAlignment="1">
      <alignment horizontal="center" vertical="center"/>
    </xf>
    <xf numFmtId="165" fontId="13" fillId="4" borderId="1" xfId="1" applyNumberFormat="1" applyFont="1" applyFill="1" applyBorder="1" applyAlignment="1">
      <alignment horizontal="center" vertical="center"/>
    </xf>
    <xf numFmtId="0" fontId="13" fillId="4" borderId="1" xfId="1" applyFont="1" applyFill="1" applyBorder="1" applyAlignment="1">
      <alignment horizontal="center" vertical="center"/>
    </xf>
    <xf numFmtId="0" fontId="3" fillId="4" borderId="1" xfId="1" applyFont="1" applyFill="1" applyBorder="1" applyAlignment="1">
      <alignment horizontal="center" vertical="center" textRotation="90" wrapText="1"/>
    </xf>
    <xf numFmtId="167" fontId="3" fillId="4" borderId="1"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0" fontId="7" fillId="4" borderId="1" xfId="1" applyFont="1" applyFill="1" applyBorder="1" applyAlignment="1">
      <alignment horizontal="center" vertical="center" wrapText="1"/>
    </xf>
    <xf numFmtId="0" fontId="10" fillId="4" borderId="0" xfId="1" applyFont="1" applyFill="1" applyAlignment="1">
      <alignment vertical="center"/>
    </xf>
    <xf numFmtId="0" fontId="1" fillId="4" borderId="0" xfId="1" applyFill="1" applyAlignment="1">
      <alignment vertical="center"/>
    </xf>
    <xf numFmtId="167" fontId="9" fillId="4" borderId="1" xfId="1" applyNumberFormat="1" applyFont="1" applyFill="1" applyBorder="1" applyAlignment="1">
      <alignment horizontal="center" vertical="center"/>
    </xf>
    <xf numFmtId="0" fontId="23" fillId="5" borderId="1" xfId="1" applyFont="1" applyFill="1" applyBorder="1" applyAlignment="1">
      <alignment horizontal="center" vertical="center"/>
    </xf>
    <xf numFmtId="0" fontId="24" fillId="5" borderId="1" xfId="1" applyFont="1" applyFill="1" applyBorder="1" applyAlignment="1">
      <alignment horizontal="center" vertical="center"/>
    </xf>
    <xf numFmtId="0" fontId="9" fillId="5" borderId="1" xfId="1" applyFont="1" applyFill="1" applyBorder="1" applyAlignment="1">
      <alignment horizontal="left" vertical="center" wrapText="1"/>
    </xf>
    <xf numFmtId="0" fontId="9" fillId="5" borderId="1" xfId="1" applyFont="1" applyFill="1" applyBorder="1" applyAlignment="1">
      <alignment horizontal="center" vertical="center" wrapText="1"/>
    </xf>
    <xf numFmtId="167" fontId="25" fillId="5" borderId="1" xfId="1" applyNumberFormat="1" applyFont="1" applyFill="1" applyBorder="1" applyAlignment="1">
      <alignment horizontal="center" vertical="center"/>
    </xf>
    <xf numFmtId="0" fontId="9" fillId="5" borderId="1" xfId="1" applyFont="1" applyFill="1" applyBorder="1" applyAlignment="1">
      <alignment horizontal="center" textRotation="90"/>
    </xf>
    <xf numFmtId="167" fontId="23" fillId="5" borderId="1" xfId="1" applyNumberFormat="1" applyFont="1" applyFill="1" applyBorder="1" applyAlignment="1">
      <alignment horizontal="center" vertical="center"/>
    </xf>
    <xf numFmtId="167" fontId="26" fillId="0" borderId="0" xfId="1" applyNumberFormat="1" applyFont="1" applyAlignment="1">
      <alignment horizontal="center" vertical="center"/>
    </xf>
    <xf numFmtId="167" fontId="27" fillId="0" borderId="0" xfId="1" applyNumberFormat="1" applyFont="1" applyAlignment="1">
      <alignment horizontal="center" vertical="center"/>
    </xf>
    <xf numFmtId="0" fontId="27" fillId="0" borderId="0" xfId="1" applyFont="1" applyAlignment="1">
      <alignment horizontal="center" vertical="center"/>
    </xf>
    <xf numFmtId="0" fontId="23" fillId="0" borderId="0" xfId="1" applyFont="1" applyAlignment="1">
      <alignment horizontal="center" vertical="center"/>
    </xf>
    <xf numFmtId="2" fontId="5" fillId="0" borderId="1" xfId="1" applyNumberFormat="1" applyFont="1" applyBorder="1" applyAlignment="1">
      <alignment horizontal="center" vertical="center"/>
    </xf>
    <xf numFmtId="0" fontId="16" fillId="0" borderId="1" xfId="1" applyFont="1" applyBorder="1" applyAlignment="1">
      <alignment horizontal="center" vertical="center"/>
    </xf>
    <xf numFmtId="0" fontId="13" fillId="0" borderId="1" xfId="1" applyFont="1" applyBorder="1" applyAlignment="1">
      <alignment horizontal="left" wrapText="1"/>
    </xf>
    <xf numFmtId="0" fontId="1" fillId="0" borderId="1" xfId="1" applyBorder="1" applyAlignment="1">
      <alignment textRotation="90"/>
    </xf>
    <xf numFmtId="1" fontId="28" fillId="4" borderId="1" xfId="1" applyNumberFormat="1" applyFont="1" applyFill="1" applyBorder="1" applyAlignment="1">
      <alignment horizontal="center" vertical="center"/>
    </xf>
    <xf numFmtId="0" fontId="9" fillId="4" borderId="1" xfId="1" applyFont="1" applyFill="1" applyBorder="1" applyAlignment="1">
      <alignment horizontal="left" vertical="center"/>
    </xf>
    <xf numFmtId="168" fontId="3" fillId="4" borderId="1" xfId="0" applyNumberFormat="1" applyFont="1" applyFill="1" applyBorder="1" applyAlignment="1">
      <alignment horizontal="center" vertical="center" wrapText="1"/>
    </xf>
    <xf numFmtId="0" fontId="7" fillId="0" borderId="4" xfId="1" applyFont="1" applyBorder="1" applyAlignment="1">
      <alignment horizontal="left" vertical="center" wrapText="1"/>
    </xf>
    <xf numFmtId="0" fontId="18" fillId="0" borderId="4" xfId="0" applyFont="1" applyBorder="1" applyAlignment="1">
      <alignment horizontal="center" vertical="center" wrapText="1"/>
    </xf>
    <xf numFmtId="167" fontId="18" fillId="0" borderId="4" xfId="0" applyNumberFormat="1" applyFont="1" applyBorder="1" applyAlignment="1">
      <alignment horizontal="center" vertical="center" wrapText="1"/>
    </xf>
    <xf numFmtId="0" fontId="19" fillId="0" borderId="1" xfId="0" applyFont="1" applyBorder="1" applyAlignment="1">
      <alignment horizontal="center" vertical="center" wrapText="1"/>
    </xf>
    <xf numFmtId="167" fontId="25" fillId="0" borderId="1" xfId="1" applyNumberFormat="1" applyFont="1" applyBorder="1" applyAlignment="1">
      <alignment horizontal="center" vertical="center"/>
    </xf>
    <xf numFmtId="49" fontId="29" fillId="0" borderId="7" xfId="0" applyNumberFormat="1" applyFont="1" applyBorder="1" applyAlignment="1">
      <alignment horizontal="center" vertical="center" wrapText="1"/>
    </xf>
    <xf numFmtId="0" fontId="7" fillId="2" borderId="1" xfId="0" applyFont="1" applyFill="1" applyBorder="1" applyAlignment="1">
      <alignment horizontal="left" vertical="center" wrapText="1"/>
    </xf>
    <xf numFmtId="0" fontId="7"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29" fillId="0" borderId="8" xfId="0" applyFont="1" applyBorder="1" applyAlignment="1">
      <alignment horizontal="center" vertical="center" wrapText="1"/>
    </xf>
    <xf numFmtId="167" fontId="30" fillId="6" borderId="9" xfId="0" applyNumberFormat="1" applyFont="1" applyFill="1" applyBorder="1" applyAlignment="1">
      <alignment horizontal="center" vertical="center" wrapText="1"/>
    </xf>
    <xf numFmtId="167" fontId="29" fillId="0" borderId="8" xfId="0" applyNumberFormat="1" applyFont="1" applyBorder="1" applyAlignment="1">
      <alignment horizontal="center" vertical="center" wrapText="1"/>
    </xf>
    <xf numFmtId="0" fontId="29" fillId="0" borderId="8" xfId="0" applyFont="1" applyBorder="1" applyAlignment="1">
      <alignment horizontal="center" vertical="center" textRotation="90" wrapText="1"/>
    </xf>
    <xf numFmtId="0" fontId="29" fillId="0" borderId="8" xfId="0" applyFont="1" applyBorder="1" applyAlignment="1">
      <alignment horizontal="left" vertical="center" wrapText="1"/>
    </xf>
    <xf numFmtId="0" fontId="29" fillId="0" borderId="0" xfId="0" applyFont="1" applyAlignment="1">
      <alignment horizontal="center" vertical="center" wrapText="1"/>
    </xf>
    <xf numFmtId="0" fontId="7" fillId="2" borderId="4" xfId="0" applyFont="1" applyFill="1" applyBorder="1" applyAlignment="1">
      <alignment horizontal="center" vertical="center" wrapText="1"/>
    </xf>
    <xf numFmtId="0" fontId="7" fillId="2" borderId="1" xfId="0" applyFont="1" applyFill="1" applyBorder="1" applyAlignment="1">
      <alignment horizontal="center" vertical="center"/>
    </xf>
    <xf numFmtId="166"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xf>
    <xf numFmtId="166"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9" fillId="2" borderId="1" xfId="1" applyFont="1" applyFill="1" applyBorder="1" applyAlignment="1">
      <alignment horizontal="center" vertical="center" wrapText="1"/>
    </xf>
    <xf numFmtId="0" fontId="10" fillId="2" borderId="0" xfId="1" applyFont="1" applyFill="1" applyAlignment="1">
      <alignment vertical="center"/>
    </xf>
    <xf numFmtId="0" fontId="1" fillId="2" borderId="0" xfId="1" applyFill="1" applyAlignment="1">
      <alignment vertical="center"/>
    </xf>
    <xf numFmtId="167" fontId="31" fillId="0" borderId="1" xfId="0" applyNumberFormat="1" applyFont="1" applyBorder="1" applyAlignment="1">
      <alignment horizontal="center" vertical="center" wrapText="1"/>
    </xf>
    <xf numFmtId="0" fontId="6" fillId="3" borderId="1" xfId="0" applyFont="1" applyFill="1" applyBorder="1" applyAlignment="1">
      <alignment horizontal="center"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29" fillId="0" borderId="1" xfId="0" applyFont="1" applyBorder="1" applyAlignment="1">
      <alignment horizontal="center"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5" fontId="7" fillId="0" borderId="1" xfId="1" applyNumberFormat="1" applyFont="1" applyBorder="1" applyAlignment="1">
      <alignment horizontal="center" vertical="center" wrapText="1"/>
    </xf>
  </cellXfs>
  <cellStyles count="3">
    <cellStyle name="Звичайний" xfId="0" builtinId="0"/>
    <cellStyle name="Звичайний 4" xfId="1"/>
    <cellStyle name="Фінансовий 2" xfId="2"/>
  </cellStyles>
  <dxfs count="0"/>
  <tableStyles count="0" defaultTableStyle="TableStyleMedium2" defaultPivotStyle="PivotStyleLight16"/>
  <colors>
    <mruColors>
      <color rgb="FFCCCCFF"/>
      <color rgb="FF009999"/>
      <color rgb="FF9999FF"/>
      <color rgb="FFFFCCCC"/>
      <color rgb="FFCCCC00"/>
      <color rgb="FF00CC99"/>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7"/>
  <sheetViews>
    <sheetView tabSelected="1" view="pageBreakPreview" topLeftCell="A21" zoomScale="40" zoomScaleNormal="70" zoomScaleSheetLayoutView="40" workbookViewId="0">
      <selection activeCell="B20" sqref="B20"/>
    </sheetView>
  </sheetViews>
  <sheetFormatPr defaultRowHeight="20.25" x14ac:dyDescent="0.3"/>
  <cols>
    <col min="1" max="1" width="8.140625" style="7" customWidth="1"/>
    <col min="2" max="2" width="52.7109375" style="7" customWidth="1"/>
    <col min="3" max="3" width="24.28515625" style="7" customWidth="1"/>
    <col min="4" max="4" width="21.28515625" style="3" customWidth="1"/>
    <col min="5" max="5" width="16.5703125" style="16" customWidth="1"/>
    <col min="6" max="6" width="27.140625" style="16" customWidth="1"/>
    <col min="7" max="8" width="22.140625" style="16" customWidth="1"/>
    <col min="9" max="9" width="19.5703125" style="5" customWidth="1"/>
    <col min="10" max="10" width="20.7109375" style="5" customWidth="1"/>
    <col min="11" max="11" width="20" style="5" customWidth="1"/>
    <col min="12" max="12" width="19.5703125" style="5" customWidth="1"/>
    <col min="13" max="13" width="16.7109375" style="4" customWidth="1"/>
    <col min="14" max="14" width="11" style="4" customWidth="1"/>
    <col min="15" max="15" width="15.140625" style="5" customWidth="1"/>
    <col min="16" max="16" width="5.7109375" style="1" customWidth="1"/>
    <col min="17" max="17" width="29.7109375" style="1" customWidth="1"/>
    <col min="18" max="18" width="22.42578125" style="1" customWidth="1"/>
    <col min="19" max="19" width="32.140625" style="1" customWidth="1"/>
    <col min="20"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30" width="18" style="12" customWidth="1"/>
    <col min="31" max="31" width="14.7109375" style="12" customWidth="1"/>
    <col min="32" max="32" width="15.5703125" style="12" customWidth="1"/>
    <col min="33" max="33" width="14.42578125" style="12"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x14ac:dyDescent="0.3">
      <c r="AC1" s="41" t="s">
        <v>36</v>
      </c>
    </row>
    <row r="2" spans="1:33" ht="75" customHeight="1" x14ac:dyDescent="0.2">
      <c r="A2" s="153" t="s">
        <v>70</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row>
    <row r="3" spans="1:33" ht="60.75" customHeight="1" x14ac:dyDescent="0.2">
      <c r="A3" s="151" t="s">
        <v>0</v>
      </c>
      <c r="B3" s="144" t="s">
        <v>10</v>
      </c>
      <c r="C3" s="144" t="s">
        <v>14</v>
      </c>
      <c r="D3" s="144" t="s">
        <v>15</v>
      </c>
      <c r="E3" s="144" t="s">
        <v>8</v>
      </c>
      <c r="F3" s="144" t="s">
        <v>19</v>
      </c>
      <c r="G3" s="144" t="s">
        <v>35</v>
      </c>
      <c r="H3" s="145" t="s">
        <v>151</v>
      </c>
      <c r="I3" s="154" t="s">
        <v>12</v>
      </c>
      <c r="J3" s="155"/>
      <c r="K3" s="144" t="s">
        <v>13</v>
      </c>
      <c r="L3" s="144"/>
      <c r="M3" s="144"/>
      <c r="N3" s="144"/>
      <c r="O3" s="144"/>
      <c r="P3" s="156" t="s">
        <v>1</v>
      </c>
      <c r="Q3" s="144" t="s">
        <v>21</v>
      </c>
      <c r="R3" s="144"/>
      <c r="S3" s="151" t="s">
        <v>26</v>
      </c>
      <c r="T3" s="145" t="s">
        <v>27</v>
      </c>
      <c r="U3" s="152" t="s">
        <v>28</v>
      </c>
      <c r="V3" s="151" t="s">
        <v>29</v>
      </c>
      <c r="W3" s="148" t="s">
        <v>22</v>
      </c>
      <c r="X3" s="40" t="s">
        <v>30</v>
      </c>
      <c r="Y3" s="148" t="s">
        <v>23</v>
      </c>
      <c r="Z3" s="40" t="s">
        <v>31</v>
      </c>
      <c r="AA3" s="154" t="s">
        <v>16</v>
      </c>
      <c r="AB3" s="155"/>
      <c r="AC3" s="144" t="s">
        <v>2</v>
      </c>
    </row>
    <row r="4" spans="1:33" ht="48" customHeight="1" x14ac:dyDescent="0.2">
      <c r="A4" s="151"/>
      <c r="B4" s="144"/>
      <c r="C4" s="144"/>
      <c r="D4" s="144"/>
      <c r="E4" s="144"/>
      <c r="F4" s="144"/>
      <c r="G4" s="144"/>
      <c r="H4" s="146"/>
      <c r="I4" s="145" t="s">
        <v>3</v>
      </c>
      <c r="J4" s="144" t="s">
        <v>20</v>
      </c>
      <c r="K4" s="144" t="s">
        <v>3</v>
      </c>
      <c r="L4" s="151" t="s">
        <v>9</v>
      </c>
      <c r="M4" s="151"/>
      <c r="N4" s="151"/>
      <c r="O4" s="151"/>
      <c r="P4" s="156"/>
      <c r="Q4" s="144" t="s">
        <v>33</v>
      </c>
      <c r="R4" s="144" t="s">
        <v>34</v>
      </c>
      <c r="S4" s="151"/>
      <c r="T4" s="146"/>
      <c r="U4" s="152"/>
      <c r="V4" s="151"/>
      <c r="W4" s="149"/>
      <c r="X4" s="148" t="s">
        <v>24</v>
      </c>
      <c r="Y4" s="149"/>
      <c r="Z4" s="148" t="s">
        <v>25</v>
      </c>
      <c r="AA4" s="145" t="s">
        <v>18</v>
      </c>
      <c r="AB4" s="145" t="s">
        <v>17</v>
      </c>
      <c r="AC4" s="144"/>
    </row>
    <row r="5" spans="1:33" ht="21" customHeight="1" x14ac:dyDescent="0.2">
      <c r="A5" s="151"/>
      <c r="B5" s="144"/>
      <c r="C5" s="144"/>
      <c r="D5" s="144"/>
      <c r="E5" s="144"/>
      <c r="F5" s="144"/>
      <c r="G5" s="144"/>
      <c r="H5" s="146"/>
      <c r="I5" s="146"/>
      <c r="J5" s="144"/>
      <c r="K5" s="144"/>
      <c r="L5" s="144" t="s">
        <v>11</v>
      </c>
      <c r="M5" s="157" t="s">
        <v>4</v>
      </c>
      <c r="N5" s="151" t="s">
        <v>5</v>
      </c>
      <c r="O5" s="151"/>
      <c r="P5" s="156"/>
      <c r="Q5" s="144"/>
      <c r="R5" s="144"/>
      <c r="S5" s="151"/>
      <c r="T5" s="146"/>
      <c r="U5" s="152"/>
      <c r="V5" s="151"/>
      <c r="W5" s="149"/>
      <c r="X5" s="149"/>
      <c r="Y5" s="149"/>
      <c r="Z5" s="149"/>
      <c r="AA5" s="146"/>
      <c r="AB5" s="146"/>
      <c r="AC5" s="144"/>
    </row>
    <row r="6" spans="1:33" ht="85.5" customHeight="1" x14ac:dyDescent="0.2">
      <c r="A6" s="151"/>
      <c r="B6" s="144"/>
      <c r="C6" s="144"/>
      <c r="D6" s="144"/>
      <c r="E6" s="144"/>
      <c r="F6" s="144"/>
      <c r="G6" s="144"/>
      <c r="H6" s="147"/>
      <c r="I6" s="147"/>
      <c r="J6" s="144"/>
      <c r="K6" s="144"/>
      <c r="L6" s="144"/>
      <c r="M6" s="157"/>
      <c r="N6" s="34" t="s">
        <v>7</v>
      </c>
      <c r="O6" s="33" t="s">
        <v>6</v>
      </c>
      <c r="P6" s="156"/>
      <c r="Q6" s="144"/>
      <c r="R6" s="144"/>
      <c r="S6" s="151"/>
      <c r="T6" s="147"/>
      <c r="U6" s="152"/>
      <c r="V6" s="151"/>
      <c r="W6" s="150"/>
      <c r="X6" s="150"/>
      <c r="Y6" s="150"/>
      <c r="Z6" s="150"/>
      <c r="AA6" s="147"/>
      <c r="AB6" s="147"/>
      <c r="AC6" s="144"/>
    </row>
    <row r="7" spans="1:33" s="2" customFormat="1" ht="15.75" x14ac:dyDescent="0.25">
      <c r="A7" s="6">
        <v>1</v>
      </c>
      <c r="B7" s="6">
        <v>2</v>
      </c>
      <c r="C7" s="6">
        <v>3</v>
      </c>
      <c r="D7" s="6">
        <v>4</v>
      </c>
      <c r="E7" s="6">
        <v>5</v>
      </c>
      <c r="F7" s="6">
        <v>6</v>
      </c>
      <c r="G7" s="6">
        <v>7</v>
      </c>
      <c r="H7" s="6">
        <v>8</v>
      </c>
      <c r="I7" s="6">
        <v>9</v>
      </c>
      <c r="J7" s="6">
        <v>10</v>
      </c>
      <c r="K7" s="6">
        <v>11</v>
      </c>
      <c r="L7" s="6">
        <v>12</v>
      </c>
      <c r="M7" s="6">
        <v>13</v>
      </c>
      <c r="N7" s="6">
        <v>14</v>
      </c>
      <c r="O7" s="6">
        <v>15</v>
      </c>
      <c r="P7" s="6">
        <v>16</v>
      </c>
      <c r="Q7" s="6">
        <v>17</v>
      </c>
      <c r="R7" s="6">
        <v>18</v>
      </c>
      <c r="S7" s="6">
        <v>19</v>
      </c>
      <c r="T7" s="6">
        <v>20</v>
      </c>
      <c r="U7" s="6">
        <v>21</v>
      </c>
      <c r="V7" s="6">
        <v>22</v>
      </c>
      <c r="W7" s="6">
        <v>23</v>
      </c>
      <c r="X7" s="6">
        <v>24</v>
      </c>
      <c r="Y7" s="6">
        <v>25</v>
      </c>
      <c r="Z7" s="6">
        <v>26</v>
      </c>
      <c r="AA7" s="6">
        <v>27</v>
      </c>
      <c r="AB7" s="6">
        <v>28</v>
      </c>
      <c r="AC7" s="6">
        <v>29</v>
      </c>
      <c r="AD7" s="13"/>
      <c r="AE7" s="13"/>
      <c r="AF7" s="13"/>
      <c r="AG7" s="13"/>
    </row>
    <row r="8" spans="1:33" s="107" customFormat="1" ht="23.25" customHeight="1" x14ac:dyDescent="0.25">
      <c r="A8" s="97"/>
      <c r="B8" s="98" t="s">
        <v>110</v>
      </c>
      <c r="C8" s="97"/>
      <c r="D8" s="99"/>
      <c r="E8" s="100"/>
      <c r="F8" s="100"/>
      <c r="G8" s="100"/>
      <c r="H8" s="100"/>
      <c r="I8" s="101">
        <f t="shared" ref="I8:O8" si="0">I21+I30</f>
        <v>556059.96500000008</v>
      </c>
      <c r="J8" s="101">
        <f t="shared" si="0"/>
        <v>491125.72800000006</v>
      </c>
      <c r="K8" s="101">
        <f t="shared" si="0"/>
        <v>491118.60740000004</v>
      </c>
      <c r="L8" s="101">
        <f t="shared" si="0"/>
        <v>357724.06789999997</v>
      </c>
      <c r="M8" s="101">
        <f t="shared" si="0"/>
        <v>133394.53950000001</v>
      </c>
      <c r="N8" s="101">
        <f t="shared" si="0"/>
        <v>0</v>
      </c>
      <c r="O8" s="101">
        <f t="shared" si="0"/>
        <v>0</v>
      </c>
      <c r="P8" s="102"/>
      <c r="Q8" s="103"/>
      <c r="R8" s="97"/>
      <c r="S8" s="97"/>
      <c r="T8" s="97"/>
      <c r="U8" s="97"/>
      <c r="V8" s="97"/>
      <c r="W8" s="97"/>
      <c r="X8" s="97"/>
      <c r="Y8" s="97"/>
      <c r="Z8" s="97"/>
      <c r="AA8" s="97"/>
      <c r="AB8" s="97"/>
      <c r="AC8" s="97"/>
      <c r="AD8" s="104"/>
      <c r="AE8" s="105"/>
      <c r="AF8" s="105"/>
      <c r="AG8" s="106"/>
    </row>
    <row r="9" spans="1:33" ht="25.9" customHeight="1" x14ac:dyDescent="0.3">
      <c r="A9" s="108"/>
      <c r="B9" s="109" t="s">
        <v>111</v>
      </c>
      <c r="C9" s="52"/>
      <c r="D9" s="110"/>
      <c r="E9" s="54"/>
      <c r="F9" s="54"/>
      <c r="G9" s="54"/>
      <c r="H9" s="54"/>
      <c r="I9" s="119">
        <f t="shared" ref="I9:O9" si="1">I21+I30</f>
        <v>556059.96500000008</v>
      </c>
      <c r="J9" s="119">
        <f t="shared" si="1"/>
        <v>491125.72800000006</v>
      </c>
      <c r="K9" s="119">
        <f t="shared" si="1"/>
        <v>491118.60740000004</v>
      </c>
      <c r="L9" s="119">
        <f t="shared" si="1"/>
        <v>357724.06789999997</v>
      </c>
      <c r="M9" s="119">
        <f t="shared" si="1"/>
        <v>133394.53950000001</v>
      </c>
      <c r="N9" s="119">
        <f t="shared" si="1"/>
        <v>0</v>
      </c>
      <c r="O9" s="119">
        <f t="shared" si="1"/>
        <v>0</v>
      </c>
      <c r="P9" s="111"/>
      <c r="Q9" s="58"/>
      <c r="R9" s="58"/>
      <c r="S9" s="58"/>
      <c r="T9" s="58"/>
      <c r="U9" s="58"/>
      <c r="V9" s="58"/>
      <c r="W9" s="58"/>
      <c r="X9" s="58"/>
      <c r="Y9" s="58"/>
      <c r="Z9" s="58"/>
      <c r="AA9" s="58"/>
      <c r="AB9" s="58"/>
      <c r="AC9" s="58"/>
    </row>
    <row r="10" spans="1:33" s="95" customFormat="1" ht="93.75" x14ac:dyDescent="0.25">
      <c r="A10" s="112">
        <v>2</v>
      </c>
      <c r="B10" s="81" t="s">
        <v>32</v>
      </c>
      <c r="C10" s="82"/>
      <c r="D10" s="83"/>
      <c r="E10" s="84"/>
      <c r="F10" s="84"/>
      <c r="G10" s="85"/>
      <c r="H10" s="85"/>
      <c r="I10" s="96"/>
      <c r="J10" s="96"/>
      <c r="K10" s="96"/>
      <c r="L10" s="96"/>
      <c r="M10" s="96"/>
      <c r="N10" s="88"/>
      <c r="O10" s="89"/>
      <c r="P10" s="90"/>
      <c r="Q10" s="91"/>
      <c r="R10" s="91"/>
      <c r="S10" s="91"/>
      <c r="T10" s="91"/>
      <c r="U10" s="91"/>
      <c r="V10" s="92"/>
      <c r="W10" s="92"/>
      <c r="X10" s="92"/>
      <c r="Y10" s="92"/>
      <c r="Z10" s="92"/>
      <c r="AA10" s="92"/>
      <c r="AB10" s="92"/>
      <c r="AC10" s="93"/>
      <c r="AD10" s="94"/>
      <c r="AE10" s="94"/>
      <c r="AF10" s="94"/>
      <c r="AG10" s="94"/>
    </row>
    <row r="11" spans="1:33" s="8" customFormat="1" ht="96" customHeight="1" x14ac:dyDescent="0.25">
      <c r="A11" s="37">
        <v>1</v>
      </c>
      <c r="B11" s="60" t="s">
        <v>134</v>
      </c>
      <c r="C11" s="9" t="s">
        <v>38</v>
      </c>
      <c r="D11" s="23" t="s">
        <v>39</v>
      </c>
      <c r="E11" s="23" t="s">
        <v>40</v>
      </c>
      <c r="F11" s="66" t="s">
        <v>41</v>
      </c>
      <c r="G11" s="66" t="s">
        <v>42</v>
      </c>
      <c r="H11" s="141" t="s">
        <v>152</v>
      </c>
      <c r="I11" s="63">
        <v>5866.5429999999997</v>
      </c>
      <c r="J11" s="63">
        <v>5849.6059999999998</v>
      </c>
      <c r="K11" s="63">
        <f>L11+M11</f>
        <v>5849.6059999999998</v>
      </c>
      <c r="L11" s="63">
        <f>J11-M11</f>
        <v>5264.6453999999994</v>
      </c>
      <c r="M11" s="68">
        <f>J11*10%</f>
        <v>584.9606</v>
      </c>
      <c r="N11" s="9">
        <v>0</v>
      </c>
      <c r="O11" s="9">
        <v>0</v>
      </c>
      <c r="P11" s="27" t="s">
        <v>53</v>
      </c>
      <c r="Q11" s="66" t="s">
        <v>37</v>
      </c>
      <c r="R11" s="66" t="s">
        <v>66</v>
      </c>
      <c r="S11" s="62" t="s">
        <v>65</v>
      </c>
      <c r="T11" s="9" t="s">
        <v>44</v>
      </c>
      <c r="U11" s="28"/>
      <c r="V11" s="28" t="s">
        <v>89</v>
      </c>
      <c r="W11" s="9" t="s">
        <v>44</v>
      </c>
      <c r="X11" s="30"/>
      <c r="Y11" s="9" t="s">
        <v>44</v>
      </c>
      <c r="Z11" s="43"/>
      <c r="AA11" s="30">
        <v>180000</v>
      </c>
      <c r="AB11" s="30">
        <v>50000</v>
      </c>
      <c r="AC11" s="66"/>
      <c r="AD11" s="14"/>
      <c r="AE11" s="14"/>
      <c r="AF11" s="14"/>
      <c r="AG11" s="14"/>
    </row>
    <row r="12" spans="1:33" s="8" customFormat="1" ht="81.75" customHeight="1" x14ac:dyDescent="0.25">
      <c r="A12" s="37">
        <v>2</v>
      </c>
      <c r="B12" s="60" t="s">
        <v>63</v>
      </c>
      <c r="C12" s="9" t="s">
        <v>38</v>
      </c>
      <c r="D12" s="23" t="s">
        <v>39</v>
      </c>
      <c r="E12" s="23" t="s">
        <v>40</v>
      </c>
      <c r="F12" s="66" t="s">
        <v>41</v>
      </c>
      <c r="G12" s="66" t="s">
        <v>45</v>
      </c>
      <c r="H12" s="141" t="s">
        <v>152</v>
      </c>
      <c r="I12" s="63">
        <v>18291.611000000001</v>
      </c>
      <c r="J12" s="63">
        <v>18177.873</v>
      </c>
      <c r="K12" s="63">
        <f t="shared" ref="K12:K18" si="2">L12+M12</f>
        <v>18177.873</v>
      </c>
      <c r="L12" s="63">
        <f t="shared" ref="L12:L18" si="3">J12-M12</f>
        <v>16360.0857</v>
      </c>
      <c r="M12" s="68">
        <f t="shared" ref="M12:M18" si="4">J12*10%</f>
        <v>1817.7873</v>
      </c>
      <c r="N12" s="9">
        <v>0</v>
      </c>
      <c r="O12" s="9">
        <v>0</v>
      </c>
      <c r="P12" s="27" t="s">
        <v>53</v>
      </c>
      <c r="Q12" s="42" t="s">
        <v>46</v>
      </c>
      <c r="R12" s="42" t="s">
        <v>69</v>
      </c>
      <c r="S12" s="62" t="s">
        <v>65</v>
      </c>
      <c r="T12" s="42" t="s">
        <v>44</v>
      </c>
      <c r="U12" s="28"/>
      <c r="V12" s="28" t="s">
        <v>90</v>
      </c>
      <c r="W12" s="43" t="s">
        <v>44</v>
      </c>
      <c r="X12" s="30"/>
      <c r="Y12" s="43" t="s">
        <v>44</v>
      </c>
      <c r="Z12" s="43"/>
      <c r="AA12" s="30">
        <v>180000</v>
      </c>
      <c r="AB12" s="30">
        <v>50000</v>
      </c>
      <c r="AC12" s="66"/>
      <c r="AD12" s="14"/>
      <c r="AE12" s="14"/>
      <c r="AF12" s="14"/>
      <c r="AG12" s="14"/>
    </row>
    <row r="13" spans="1:33" s="8" customFormat="1" ht="97.5" customHeight="1" x14ac:dyDescent="0.25">
      <c r="A13" s="37">
        <v>3</v>
      </c>
      <c r="B13" s="60" t="s">
        <v>48</v>
      </c>
      <c r="C13" s="9" t="s">
        <v>38</v>
      </c>
      <c r="D13" s="22" t="s">
        <v>39</v>
      </c>
      <c r="E13" s="23" t="s">
        <v>40</v>
      </c>
      <c r="F13" s="66" t="s">
        <v>41</v>
      </c>
      <c r="G13" s="66" t="s">
        <v>45</v>
      </c>
      <c r="H13" s="141" t="s">
        <v>152</v>
      </c>
      <c r="I13" s="63">
        <v>9292.3080000000009</v>
      </c>
      <c r="J13" s="63">
        <v>9223.9500000000007</v>
      </c>
      <c r="K13" s="63">
        <f t="shared" si="2"/>
        <v>9223.9500000000007</v>
      </c>
      <c r="L13" s="63">
        <f t="shared" si="3"/>
        <v>8301.5550000000003</v>
      </c>
      <c r="M13" s="68">
        <f t="shared" si="4"/>
        <v>922.3950000000001</v>
      </c>
      <c r="N13" s="9">
        <v>0</v>
      </c>
      <c r="O13" s="9">
        <v>0</v>
      </c>
      <c r="P13" s="27" t="s">
        <v>53</v>
      </c>
      <c r="Q13" s="42" t="s">
        <v>47</v>
      </c>
      <c r="R13" s="28" t="s">
        <v>43</v>
      </c>
      <c r="S13" s="62" t="s">
        <v>65</v>
      </c>
      <c r="T13" s="42" t="s">
        <v>44</v>
      </c>
      <c r="U13" s="28"/>
      <c r="V13" s="28" t="s">
        <v>91</v>
      </c>
      <c r="W13" s="43" t="s">
        <v>44</v>
      </c>
      <c r="X13" s="30"/>
      <c r="Y13" s="43" t="s">
        <v>44</v>
      </c>
      <c r="Z13" s="30"/>
      <c r="AA13" s="30">
        <v>180000</v>
      </c>
      <c r="AB13" s="30">
        <v>50000</v>
      </c>
      <c r="AC13" s="30"/>
      <c r="AD13" s="14"/>
      <c r="AE13" s="14"/>
      <c r="AF13" s="14"/>
      <c r="AG13" s="14"/>
    </row>
    <row r="14" spans="1:33" s="8" customFormat="1" ht="105.75" customHeight="1" x14ac:dyDescent="0.25">
      <c r="A14" s="37">
        <v>4</v>
      </c>
      <c r="B14" s="44" t="s">
        <v>130</v>
      </c>
      <c r="C14" s="9" t="s">
        <v>49</v>
      </c>
      <c r="D14" s="9" t="s">
        <v>50</v>
      </c>
      <c r="E14" s="23" t="s">
        <v>51</v>
      </c>
      <c r="F14" s="66" t="s">
        <v>62</v>
      </c>
      <c r="G14" s="66" t="s">
        <v>52</v>
      </c>
      <c r="H14" s="141" t="s">
        <v>152</v>
      </c>
      <c r="I14" s="64">
        <v>15451.333000000001</v>
      </c>
      <c r="J14" s="64">
        <v>15375.823</v>
      </c>
      <c r="K14" s="63">
        <f t="shared" si="2"/>
        <v>15375.823</v>
      </c>
      <c r="L14" s="63">
        <f t="shared" si="3"/>
        <v>13838.2407</v>
      </c>
      <c r="M14" s="68">
        <f t="shared" si="4"/>
        <v>1537.5823</v>
      </c>
      <c r="N14" s="9">
        <v>0</v>
      </c>
      <c r="O14" s="9">
        <v>0</v>
      </c>
      <c r="P14" s="27" t="s">
        <v>53</v>
      </c>
      <c r="Q14" s="28" t="s">
        <v>54</v>
      </c>
      <c r="R14" s="28" t="s">
        <v>67</v>
      </c>
      <c r="S14" s="62" t="s">
        <v>65</v>
      </c>
      <c r="T14" s="42" t="s">
        <v>55</v>
      </c>
      <c r="U14" s="28"/>
      <c r="V14" s="29" t="s">
        <v>92</v>
      </c>
      <c r="W14" s="30" t="s">
        <v>55</v>
      </c>
      <c r="X14" s="29"/>
      <c r="Y14" s="30" t="s">
        <v>55</v>
      </c>
      <c r="Z14" s="29"/>
      <c r="AA14" s="30">
        <v>180000</v>
      </c>
      <c r="AB14" s="30">
        <v>50000</v>
      </c>
      <c r="AC14" s="66" t="s">
        <v>149</v>
      </c>
      <c r="AD14" s="14"/>
      <c r="AE14" s="14"/>
      <c r="AF14" s="14"/>
      <c r="AG14" s="14"/>
    </row>
    <row r="15" spans="1:33" s="8" customFormat="1" ht="101.25" customHeight="1" x14ac:dyDescent="0.25">
      <c r="A15" s="37">
        <v>5</v>
      </c>
      <c r="B15" s="44" t="s">
        <v>131</v>
      </c>
      <c r="C15" s="9" t="s">
        <v>49</v>
      </c>
      <c r="D15" s="9" t="s">
        <v>50</v>
      </c>
      <c r="E15" s="23" t="s">
        <v>51</v>
      </c>
      <c r="F15" s="66" t="s">
        <v>62</v>
      </c>
      <c r="G15" s="66" t="s">
        <v>52</v>
      </c>
      <c r="H15" s="141" t="s">
        <v>152</v>
      </c>
      <c r="I15" s="64">
        <v>32953.72</v>
      </c>
      <c r="J15" s="64">
        <v>32791.15</v>
      </c>
      <c r="K15" s="63">
        <f t="shared" si="2"/>
        <v>32791.15</v>
      </c>
      <c r="L15" s="63">
        <f t="shared" si="3"/>
        <v>29512.035</v>
      </c>
      <c r="M15" s="68">
        <f t="shared" si="4"/>
        <v>3279.1150000000002</v>
      </c>
      <c r="N15" s="9">
        <v>0</v>
      </c>
      <c r="O15" s="9">
        <v>0</v>
      </c>
      <c r="P15" s="27" t="s">
        <v>53</v>
      </c>
      <c r="Q15" s="28" t="s">
        <v>56</v>
      </c>
      <c r="R15" s="28" t="s">
        <v>67</v>
      </c>
      <c r="S15" s="62" t="s">
        <v>65</v>
      </c>
      <c r="T15" s="42" t="s">
        <v>55</v>
      </c>
      <c r="U15" s="28"/>
      <c r="V15" s="29" t="s">
        <v>93</v>
      </c>
      <c r="W15" s="30" t="s">
        <v>55</v>
      </c>
      <c r="X15" s="29"/>
      <c r="Y15" s="30" t="s">
        <v>55</v>
      </c>
      <c r="Z15" s="29"/>
      <c r="AA15" s="30">
        <v>180000</v>
      </c>
      <c r="AB15" s="30">
        <v>50000</v>
      </c>
      <c r="AC15" s="66" t="s">
        <v>149</v>
      </c>
      <c r="AD15" s="14"/>
      <c r="AE15" s="14"/>
      <c r="AF15" s="14"/>
      <c r="AG15" s="14"/>
    </row>
    <row r="16" spans="1:33" s="8" customFormat="1" ht="81" customHeight="1" x14ac:dyDescent="0.25">
      <c r="A16" s="37">
        <v>6</v>
      </c>
      <c r="B16" s="44" t="s">
        <v>132</v>
      </c>
      <c r="C16" s="9" t="s">
        <v>49</v>
      </c>
      <c r="D16" s="9" t="s">
        <v>50</v>
      </c>
      <c r="E16" s="23" t="s">
        <v>51</v>
      </c>
      <c r="F16" s="66" t="s">
        <v>62</v>
      </c>
      <c r="G16" s="66" t="s">
        <v>52</v>
      </c>
      <c r="H16" s="141" t="s">
        <v>152</v>
      </c>
      <c r="I16" s="64">
        <v>60026.866999999998</v>
      </c>
      <c r="J16" s="64">
        <v>59736.142</v>
      </c>
      <c r="K16" s="63">
        <f t="shared" si="2"/>
        <v>59736.141999999993</v>
      </c>
      <c r="L16" s="63">
        <f t="shared" si="3"/>
        <v>53762.527799999996</v>
      </c>
      <c r="M16" s="68">
        <f t="shared" si="4"/>
        <v>5973.6142</v>
      </c>
      <c r="N16" s="9">
        <v>0</v>
      </c>
      <c r="O16" s="9">
        <v>0</v>
      </c>
      <c r="P16" s="27" t="s">
        <v>53</v>
      </c>
      <c r="Q16" s="28" t="s">
        <v>57</v>
      </c>
      <c r="R16" s="28" t="s">
        <v>67</v>
      </c>
      <c r="S16" s="62" t="s">
        <v>65</v>
      </c>
      <c r="T16" s="42" t="s">
        <v>55</v>
      </c>
      <c r="U16" s="28"/>
      <c r="V16" s="29" t="s">
        <v>94</v>
      </c>
      <c r="W16" s="30" t="s">
        <v>55</v>
      </c>
      <c r="X16" s="29"/>
      <c r="Y16" s="30" t="s">
        <v>55</v>
      </c>
      <c r="Z16" s="29"/>
      <c r="AA16" s="30">
        <v>180000</v>
      </c>
      <c r="AB16" s="30">
        <v>50000</v>
      </c>
      <c r="AC16" s="66" t="s">
        <v>149</v>
      </c>
      <c r="AD16" s="14"/>
      <c r="AE16" s="14"/>
      <c r="AF16" s="14"/>
      <c r="AG16" s="14"/>
    </row>
    <row r="17" spans="1:33" s="8" customFormat="1" ht="94.5" customHeight="1" x14ac:dyDescent="0.25">
      <c r="A17" s="37">
        <v>7</v>
      </c>
      <c r="B17" s="44" t="s">
        <v>133</v>
      </c>
      <c r="C17" s="9" t="s">
        <v>49</v>
      </c>
      <c r="D17" s="9" t="s">
        <v>50</v>
      </c>
      <c r="E17" s="23" t="s">
        <v>51</v>
      </c>
      <c r="F17" s="66" t="s">
        <v>62</v>
      </c>
      <c r="G17" s="66" t="s">
        <v>52</v>
      </c>
      <c r="H17" s="141" t="s">
        <v>152</v>
      </c>
      <c r="I17" s="64">
        <v>73532.581999999995</v>
      </c>
      <c r="J17" s="64">
        <v>73115.032000000007</v>
      </c>
      <c r="K17" s="63">
        <f t="shared" si="2"/>
        <v>73115.032000000007</v>
      </c>
      <c r="L17" s="63">
        <f t="shared" si="3"/>
        <v>65803.5288</v>
      </c>
      <c r="M17" s="68">
        <f t="shared" si="4"/>
        <v>7311.503200000001</v>
      </c>
      <c r="N17" s="9">
        <v>0</v>
      </c>
      <c r="O17" s="9">
        <v>0</v>
      </c>
      <c r="P17" s="27" t="s">
        <v>53</v>
      </c>
      <c r="Q17" s="28" t="s">
        <v>58</v>
      </c>
      <c r="R17" s="28" t="s">
        <v>67</v>
      </c>
      <c r="S17" s="62" t="s">
        <v>65</v>
      </c>
      <c r="T17" s="42" t="s">
        <v>55</v>
      </c>
      <c r="U17" s="28"/>
      <c r="V17" s="29" t="s">
        <v>95</v>
      </c>
      <c r="W17" s="30" t="s">
        <v>55</v>
      </c>
      <c r="X17" s="29"/>
      <c r="Y17" s="30" t="s">
        <v>55</v>
      </c>
      <c r="Z17" s="29"/>
      <c r="AA17" s="30">
        <v>180000</v>
      </c>
      <c r="AB17" s="30">
        <v>50000</v>
      </c>
      <c r="AC17" s="66" t="s">
        <v>149</v>
      </c>
      <c r="AD17" s="14"/>
      <c r="AE17" s="14"/>
      <c r="AF17" s="14"/>
      <c r="AG17" s="14"/>
    </row>
    <row r="18" spans="1:33" s="8" customFormat="1" ht="114" customHeight="1" x14ac:dyDescent="0.25">
      <c r="A18" s="37">
        <v>8</v>
      </c>
      <c r="B18" s="44" t="s">
        <v>135</v>
      </c>
      <c r="C18" s="9" t="s">
        <v>49</v>
      </c>
      <c r="D18" s="9" t="s">
        <v>50</v>
      </c>
      <c r="E18" s="23" t="s">
        <v>59</v>
      </c>
      <c r="F18" s="66" t="s">
        <v>62</v>
      </c>
      <c r="G18" s="66" t="s">
        <v>60</v>
      </c>
      <c r="H18" s="141" t="s">
        <v>152</v>
      </c>
      <c r="I18" s="64">
        <v>5373.1090000000004</v>
      </c>
      <c r="J18" s="64">
        <v>5323.1189999999997</v>
      </c>
      <c r="K18" s="63">
        <f t="shared" si="2"/>
        <v>5323.1189999999997</v>
      </c>
      <c r="L18" s="63">
        <f t="shared" si="3"/>
        <v>4790.8071</v>
      </c>
      <c r="M18" s="68">
        <f t="shared" si="4"/>
        <v>532.31190000000004</v>
      </c>
      <c r="N18" s="9">
        <v>0</v>
      </c>
      <c r="O18" s="9">
        <v>0</v>
      </c>
      <c r="P18" s="27" t="s">
        <v>53</v>
      </c>
      <c r="Q18" s="28" t="s">
        <v>61</v>
      </c>
      <c r="R18" s="28" t="s">
        <v>68</v>
      </c>
      <c r="S18" s="62" t="s">
        <v>65</v>
      </c>
      <c r="T18" s="42" t="s">
        <v>55</v>
      </c>
      <c r="U18" s="28"/>
      <c r="V18" s="29" t="s">
        <v>96</v>
      </c>
      <c r="W18" s="30" t="s">
        <v>55</v>
      </c>
      <c r="X18" s="30"/>
      <c r="Y18" s="30" t="s">
        <v>55</v>
      </c>
      <c r="Z18" s="29"/>
      <c r="AA18" s="30">
        <v>180000</v>
      </c>
      <c r="AB18" s="30">
        <v>50000</v>
      </c>
      <c r="AC18" s="66" t="s">
        <v>149</v>
      </c>
      <c r="AD18" s="14"/>
      <c r="AE18" s="14"/>
      <c r="AF18" s="14"/>
      <c r="AG18" s="14"/>
    </row>
    <row r="19" spans="1:33" s="77" customFormat="1" ht="91.5" customHeight="1" x14ac:dyDescent="0.25">
      <c r="A19" s="37">
        <v>9</v>
      </c>
      <c r="B19" s="69" t="s">
        <v>97</v>
      </c>
      <c r="C19" s="66" t="s">
        <v>72</v>
      </c>
      <c r="D19" s="115" t="s">
        <v>73</v>
      </c>
      <c r="E19" s="67">
        <v>2019</v>
      </c>
      <c r="F19" s="118" t="s">
        <v>98</v>
      </c>
      <c r="G19" s="67" t="s">
        <v>45</v>
      </c>
      <c r="H19" s="142" t="s">
        <v>153</v>
      </c>
      <c r="I19" s="116">
        <v>9019.2450000000008</v>
      </c>
      <c r="J19" s="116">
        <v>6999.4380000000001</v>
      </c>
      <c r="K19" s="117">
        <f>L19+M19+O19</f>
        <v>6999.4380000000001</v>
      </c>
      <c r="L19" s="117">
        <f>J19-M19-O19</f>
        <v>6299.4942000000001</v>
      </c>
      <c r="M19" s="117">
        <f>J19*10%</f>
        <v>699.94380000000001</v>
      </c>
      <c r="N19" s="70">
        <v>0</v>
      </c>
      <c r="O19" s="9">
        <v>0</v>
      </c>
      <c r="P19" s="71" t="s">
        <v>75</v>
      </c>
      <c r="Q19" s="72" t="s">
        <v>99</v>
      </c>
      <c r="R19" s="73">
        <v>43601</v>
      </c>
      <c r="S19" s="62" t="s">
        <v>65</v>
      </c>
      <c r="T19" s="42" t="s">
        <v>55</v>
      </c>
      <c r="U19" s="74"/>
      <c r="V19" s="29" t="s">
        <v>100</v>
      </c>
      <c r="W19" s="30" t="s">
        <v>55</v>
      </c>
      <c r="X19" s="30"/>
      <c r="Y19" s="30" t="s">
        <v>55</v>
      </c>
      <c r="Z19" s="76"/>
      <c r="AA19" s="30">
        <v>495</v>
      </c>
      <c r="AB19" s="30">
        <v>19</v>
      </c>
      <c r="AC19" s="66" t="s">
        <v>145</v>
      </c>
    </row>
    <row r="20" spans="1:33" ht="109.5" customHeight="1" x14ac:dyDescent="0.2">
      <c r="A20" s="37">
        <v>10</v>
      </c>
      <c r="B20" s="121" t="s">
        <v>136</v>
      </c>
      <c r="C20" s="66" t="s">
        <v>137</v>
      </c>
      <c r="D20" s="66" t="s">
        <v>138</v>
      </c>
      <c r="E20" s="67" t="s">
        <v>139</v>
      </c>
      <c r="F20" s="118" t="s">
        <v>143</v>
      </c>
      <c r="G20" s="67" t="s">
        <v>52</v>
      </c>
      <c r="H20" s="142" t="s">
        <v>154</v>
      </c>
      <c r="I20" s="116">
        <v>158372.008</v>
      </c>
      <c r="J20" s="117">
        <v>157627.01</v>
      </c>
      <c r="K20" s="117">
        <f>L20+M20</f>
        <v>157627.01</v>
      </c>
      <c r="L20" s="117">
        <v>57627.01</v>
      </c>
      <c r="M20" s="117">
        <v>100000</v>
      </c>
      <c r="N20" s="140" t="s">
        <v>140</v>
      </c>
      <c r="O20" s="9">
        <v>0</v>
      </c>
      <c r="P20" s="71" t="s">
        <v>75</v>
      </c>
      <c r="Q20" s="72" t="s">
        <v>141</v>
      </c>
      <c r="R20" s="72" t="s">
        <v>142</v>
      </c>
      <c r="S20" s="62" t="s">
        <v>144</v>
      </c>
      <c r="T20" s="42" t="s">
        <v>55</v>
      </c>
      <c r="U20" s="58"/>
      <c r="V20" s="29" t="s">
        <v>150</v>
      </c>
      <c r="W20" s="30" t="s">
        <v>55</v>
      </c>
      <c r="X20" s="30"/>
      <c r="Y20" s="30" t="s">
        <v>55</v>
      </c>
      <c r="Z20" s="55"/>
      <c r="AA20" s="30">
        <v>4300</v>
      </c>
      <c r="AB20" s="30">
        <v>500</v>
      </c>
      <c r="AC20" s="66" t="s">
        <v>149</v>
      </c>
    </row>
    <row r="21" spans="1:33" s="77" customFormat="1" ht="35.25" customHeight="1" x14ac:dyDescent="0.25">
      <c r="A21" s="37"/>
      <c r="B21" s="38" t="s">
        <v>113</v>
      </c>
      <c r="C21" s="66"/>
      <c r="D21" s="60"/>
      <c r="E21" s="66"/>
      <c r="F21" s="118"/>
      <c r="G21" s="66"/>
      <c r="H21" s="141"/>
      <c r="I21" s="139">
        <f>SUM(I11:I20)</f>
        <v>388179.326</v>
      </c>
      <c r="J21" s="139">
        <f t="shared" ref="J21:O21" si="5">SUM(J11:J20)</f>
        <v>384219.14300000004</v>
      </c>
      <c r="K21" s="139">
        <f t="shared" si="5"/>
        <v>384219.14300000004</v>
      </c>
      <c r="L21" s="139">
        <f t="shared" si="5"/>
        <v>261559.92969999998</v>
      </c>
      <c r="M21" s="139">
        <f t="shared" si="5"/>
        <v>122659.2133</v>
      </c>
      <c r="N21" s="139">
        <f t="shared" si="5"/>
        <v>0</v>
      </c>
      <c r="O21" s="139">
        <f t="shared" si="5"/>
        <v>0</v>
      </c>
      <c r="P21" s="71"/>
      <c r="Q21" s="72"/>
      <c r="R21" s="73"/>
      <c r="S21" s="42"/>
      <c r="T21" s="42"/>
      <c r="U21" s="74"/>
      <c r="V21" s="75"/>
      <c r="W21" s="76"/>
      <c r="X21" s="76"/>
      <c r="Y21" s="76"/>
      <c r="Z21" s="76"/>
      <c r="AA21" s="76"/>
      <c r="AB21" s="76"/>
      <c r="AC21" s="66"/>
    </row>
    <row r="22" spans="1:33" s="95" customFormat="1" ht="62.25" customHeight="1" x14ac:dyDescent="0.25">
      <c r="A22" s="112">
        <v>3</v>
      </c>
      <c r="B22" s="113" t="s">
        <v>101</v>
      </c>
      <c r="C22" s="82"/>
      <c r="D22" s="83"/>
      <c r="E22" s="84"/>
      <c r="F22" s="84"/>
      <c r="G22" s="85"/>
      <c r="H22" s="85"/>
      <c r="I22" s="86"/>
      <c r="J22" s="86"/>
      <c r="K22" s="86"/>
      <c r="L22" s="87"/>
      <c r="M22" s="86"/>
      <c r="N22" s="88"/>
      <c r="O22" s="89"/>
      <c r="P22" s="90"/>
      <c r="Q22" s="91"/>
      <c r="R22" s="91"/>
      <c r="S22" s="91"/>
      <c r="T22" s="91"/>
      <c r="U22" s="114"/>
      <c r="V22" s="92"/>
      <c r="W22" s="92"/>
      <c r="X22" s="92"/>
      <c r="Y22" s="92"/>
      <c r="Z22" s="92"/>
      <c r="AA22" s="92"/>
      <c r="AB22" s="92"/>
      <c r="AC22" s="93"/>
      <c r="AD22" s="94"/>
      <c r="AE22" s="94"/>
      <c r="AF22" s="94"/>
      <c r="AG22" s="94"/>
    </row>
    <row r="23" spans="1:33" s="65" customFormat="1" ht="111.75" customHeight="1" x14ac:dyDescent="0.25">
      <c r="A23" s="120" t="s">
        <v>115</v>
      </c>
      <c r="B23" s="121" t="s">
        <v>116</v>
      </c>
      <c r="C23" s="122" t="s">
        <v>38</v>
      </c>
      <c r="D23" s="123" t="s">
        <v>39</v>
      </c>
      <c r="E23" s="124">
        <v>2023</v>
      </c>
      <c r="F23" s="131" t="s">
        <v>126</v>
      </c>
      <c r="G23" s="40" t="s">
        <v>52</v>
      </c>
      <c r="H23" s="40" t="s">
        <v>155</v>
      </c>
      <c r="I23" s="143">
        <v>17973.175999999999</v>
      </c>
      <c r="J23" s="143">
        <v>17973.175999999999</v>
      </c>
      <c r="K23" s="143">
        <f>J23</f>
        <v>17973.175999999999</v>
      </c>
      <c r="L23" s="125">
        <v>16175.858</v>
      </c>
      <c r="M23" s="126">
        <v>1797.318</v>
      </c>
      <c r="N23" s="70">
        <v>0</v>
      </c>
      <c r="O23" s="9">
        <v>0</v>
      </c>
      <c r="P23" s="127" t="s">
        <v>117</v>
      </c>
      <c r="Q23" s="124" t="s">
        <v>148</v>
      </c>
      <c r="R23" s="124" t="s">
        <v>148</v>
      </c>
      <c r="S23" s="124" t="s">
        <v>144</v>
      </c>
      <c r="T23" s="42" t="s">
        <v>55</v>
      </c>
      <c r="U23" s="124"/>
      <c r="V23" s="29" t="s">
        <v>156</v>
      </c>
      <c r="W23" s="42" t="s">
        <v>55</v>
      </c>
      <c r="X23" s="128"/>
      <c r="Y23" s="42" t="s">
        <v>55</v>
      </c>
      <c r="Z23" s="128"/>
      <c r="AA23" s="30">
        <v>180000</v>
      </c>
      <c r="AB23" s="30">
        <v>50000</v>
      </c>
      <c r="AC23" s="66" t="s">
        <v>149</v>
      </c>
      <c r="AD23" s="129"/>
      <c r="AE23" s="129"/>
      <c r="AF23" s="129"/>
      <c r="AG23" s="129"/>
    </row>
    <row r="24" spans="1:33" s="138" customFormat="1" ht="108.75" customHeight="1" x14ac:dyDescent="0.25">
      <c r="A24" s="130">
        <v>2</v>
      </c>
      <c r="B24" s="121" t="s">
        <v>118</v>
      </c>
      <c r="C24" s="122" t="s">
        <v>119</v>
      </c>
      <c r="D24" s="123" t="s">
        <v>120</v>
      </c>
      <c r="E24" s="79" t="s">
        <v>121</v>
      </c>
      <c r="F24" s="131" t="s">
        <v>126</v>
      </c>
      <c r="G24" s="40" t="s">
        <v>122</v>
      </c>
      <c r="H24" s="40" t="s">
        <v>155</v>
      </c>
      <c r="I24" s="132">
        <v>93059.687999999995</v>
      </c>
      <c r="J24" s="132">
        <v>35156.233999999997</v>
      </c>
      <c r="K24" s="132">
        <v>35156.233999999997</v>
      </c>
      <c r="L24" s="132">
        <v>31595.944</v>
      </c>
      <c r="M24" s="133">
        <v>3560.29</v>
      </c>
      <c r="N24" s="70">
        <v>0</v>
      </c>
      <c r="O24" s="9">
        <v>0</v>
      </c>
      <c r="P24" s="71" t="s">
        <v>75</v>
      </c>
      <c r="Q24" s="79" t="s">
        <v>123</v>
      </c>
      <c r="R24" s="79" t="s">
        <v>124</v>
      </c>
      <c r="S24" s="124" t="s">
        <v>144</v>
      </c>
      <c r="T24" s="42" t="s">
        <v>55</v>
      </c>
      <c r="U24" s="134"/>
      <c r="V24" s="29" t="s">
        <v>146</v>
      </c>
      <c r="W24" s="42" t="s">
        <v>55</v>
      </c>
      <c r="X24" s="135"/>
      <c r="Y24" s="42" t="s">
        <v>55</v>
      </c>
      <c r="Z24" s="135"/>
      <c r="AA24" s="30">
        <v>8100</v>
      </c>
      <c r="AB24" s="30">
        <v>600</v>
      </c>
      <c r="AC24" s="136"/>
      <c r="AD24" s="137"/>
      <c r="AE24" s="137"/>
      <c r="AF24" s="137"/>
      <c r="AG24" s="137"/>
    </row>
    <row r="25" spans="1:33" s="138" customFormat="1" ht="109.5" customHeight="1" x14ac:dyDescent="0.25">
      <c r="A25" s="120" t="s">
        <v>129</v>
      </c>
      <c r="B25" s="121" t="s">
        <v>125</v>
      </c>
      <c r="C25" s="122" t="s">
        <v>38</v>
      </c>
      <c r="D25" s="123" t="s">
        <v>39</v>
      </c>
      <c r="E25" s="79">
        <v>2023</v>
      </c>
      <c r="F25" s="131" t="s">
        <v>126</v>
      </c>
      <c r="G25" s="40" t="s">
        <v>45</v>
      </c>
      <c r="H25" s="40" t="s">
        <v>155</v>
      </c>
      <c r="I25" s="132">
        <v>24554.92</v>
      </c>
      <c r="J25" s="132">
        <v>21555.523000000001</v>
      </c>
      <c r="K25" s="132">
        <v>21555.523000000001</v>
      </c>
      <c r="L25" s="132">
        <f xml:space="preserve"> K25-M25</f>
        <v>19399.97</v>
      </c>
      <c r="M25" s="133">
        <v>2155.5529999999999</v>
      </c>
      <c r="N25" s="70">
        <v>0</v>
      </c>
      <c r="O25" s="9">
        <v>0</v>
      </c>
      <c r="P25" s="71" t="s">
        <v>75</v>
      </c>
      <c r="Q25" s="79" t="s">
        <v>127</v>
      </c>
      <c r="R25" s="79" t="s">
        <v>128</v>
      </c>
      <c r="S25" s="124" t="s">
        <v>144</v>
      </c>
      <c r="T25" s="42" t="s">
        <v>55</v>
      </c>
      <c r="U25" s="134"/>
      <c r="V25" s="29" t="s">
        <v>147</v>
      </c>
      <c r="W25" s="42" t="s">
        <v>55</v>
      </c>
      <c r="X25" s="135"/>
      <c r="Y25" s="42" t="s">
        <v>55</v>
      </c>
      <c r="Z25" s="135"/>
      <c r="AA25" s="30">
        <v>180000</v>
      </c>
      <c r="AB25" s="30">
        <v>50000</v>
      </c>
      <c r="AC25" s="66" t="s">
        <v>149</v>
      </c>
      <c r="AD25" s="137"/>
      <c r="AE25" s="137"/>
      <c r="AF25" s="137"/>
      <c r="AG25" s="137"/>
    </row>
    <row r="26" spans="1:33" s="77" customFormat="1" ht="130.5" customHeight="1" x14ac:dyDescent="0.25">
      <c r="A26" s="130">
        <v>4</v>
      </c>
      <c r="B26" s="78" t="s">
        <v>71</v>
      </c>
      <c r="C26" s="66" t="s">
        <v>72</v>
      </c>
      <c r="D26" s="60" t="s">
        <v>73</v>
      </c>
      <c r="E26" s="66">
        <v>2023</v>
      </c>
      <c r="F26" s="66" t="s">
        <v>74</v>
      </c>
      <c r="G26" s="66" t="s">
        <v>42</v>
      </c>
      <c r="H26" s="142" t="s">
        <v>153</v>
      </c>
      <c r="I26" s="63">
        <v>20319.379000000001</v>
      </c>
      <c r="J26" s="63">
        <v>20280.118999999999</v>
      </c>
      <c r="K26" s="63">
        <f t="shared" ref="K26:K28" si="6">L26+M26+O26</f>
        <v>20276.192900000002</v>
      </c>
      <c r="L26" s="63">
        <v>18248.181</v>
      </c>
      <c r="M26" s="63">
        <f t="shared" ref="M26:M28" si="7">J26*10%</f>
        <v>2028.0119</v>
      </c>
      <c r="N26" s="70">
        <v>0</v>
      </c>
      <c r="O26" s="9">
        <v>0</v>
      </c>
      <c r="P26" s="71" t="s">
        <v>75</v>
      </c>
      <c r="Q26" s="42" t="s">
        <v>76</v>
      </c>
      <c r="R26" s="42" t="s">
        <v>77</v>
      </c>
      <c r="S26" s="124" t="s">
        <v>144</v>
      </c>
      <c r="T26" s="42" t="s">
        <v>44</v>
      </c>
      <c r="U26" s="74"/>
      <c r="V26" s="29" t="s">
        <v>102</v>
      </c>
      <c r="W26" s="42" t="s">
        <v>55</v>
      </c>
      <c r="X26" s="76"/>
      <c r="Y26" s="42" t="s">
        <v>55</v>
      </c>
      <c r="Z26" s="76"/>
      <c r="AA26" s="43">
        <v>40</v>
      </c>
      <c r="AB26" s="43">
        <v>15</v>
      </c>
      <c r="AC26" s="66" t="s">
        <v>78</v>
      </c>
    </row>
    <row r="27" spans="1:33" s="77" customFormat="1" ht="116.25" customHeight="1" x14ac:dyDescent="0.25">
      <c r="A27" s="120" t="s">
        <v>157</v>
      </c>
      <c r="B27" s="69" t="s">
        <v>103</v>
      </c>
      <c r="C27" s="66" t="s">
        <v>72</v>
      </c>
      <c r="D27" s="60" t="s">
        <v>73</v>
      </c>
      <c r="E27" s="66">
        <v>2023</v>
      </c>
      <c r="F27" s="66" t="s">
        <v>79</v>
      </c>
      <c r="G27" s="66" t="s">
        <v>45</v>
      </c>
      <c r="H27" s="142" t="s">
        <v>153</v>
      </c>
      <c r="I27" s="63">
        <v>2395.1999999999998</v>
      </c>
      <c r="J27" s="63">
        <v>2380.02</v>
      </c>
      <c r="K27" s="63">
        <f t="shared" si="6"/>
        <v>2378.502</v>
      </c>
      <c r="L27" s="63">
        <v>2140.5</v>
      </c>
      <c r="M27" s="63">
        <f t="shared" si="7"/>
        <v>238.00200000000001</v>
      </c>
      <c r="N27" s="70">
        <v>0</v>
      </c>
      <c r="O27" s="9">
        <v>0</v>
      </c>
      <c r="P27" s="71" t="s">
        <v>75</v>
      </c>
      <c r="Q27" s="42" t="s">
        <v>80</v>
      </c>
      <c r="R27" s="42" t="s">
        <v>81</v>
      </c>
      <c r="S27" s="124" t="s">
        <v>144</v>
      </c>
      <c r="T27" s="42" t="s">
        <v>44</v>
      </c>
      <c r="U27" s="74"/>
      <c r="V27" s="29" t="s">
        <v>104</v>
      </c>
      <c r="W27" s="42" t="s">
        <v>55</v>
      </c>
      <c r="X27" s="76"/>
      <c r="Y27" s="42" t="s">
        <v>55</v>
      </c>
      <c r="Z27" s="76"/>
      <c r="AA27" s="43">
        <v>30000</v>
      </c>
      <c r="AB27" s="43">
        <v>707</v>
      </c>
      <c r="AC27" s="66" t="s">
        <v>82</v>
      </c>
    </row>
    <row r="28" spans="1:33" s="77" customFormat="1" ht="119.25" customHeight="1" x14ac:dyDescent="0.25">
      <c r="A28" s="130">
        <v>6</v>
      </c>
      <c r="B28" s="69" t="s">
        <v>114</v>
      </c>
      <c r="C28" s="66" t="s">
        <v>72</v>
      </c>
      <c r="D28" s="60" t="s">
        <v>73</v>
      </c>
      <c r="E28" s="66">
        <v>2023</v>
      </c>
      <c r="F28" s="66" t="s">
        <v>83</v>
      </c>
      <c r="G28" s="66" t="s">
        <v>45</v>
      </c>
      <c r="H28" s="142" t="s">
        <v>153</v>
      </c>
      <c r="I28" s="63">
        <v>7913.8180000000002</v>
      </c>
      <c r="J28" s="63">
        <v>7897.0550000000003</v>
      </c>
      <c r="K28" s="63">
        <f t="shared" si="6"/>
        <v>7895.3784999999998</v>
      </c>
      <c r="L28" s="63">
        <v>7105.6729999999998</v>
      </c>
      <c r="M28" s="63">
        <f t="shared" si="7"/>
        <v>789.70550000000003</v>
      </c>
      <c r="N28" s="70">
        <v>0</v>
      </c>
      <c r="O28" s="9">
        <v>0</v>
      </c>
      <c r="P28" s="71" t="s">
        <v>75</v>
      </c>
      <c r="Q28" s="42" t="s">
        <v>84</v>
      </c>
      <c r="R28" s="72" t="s">
        <v>105</v>
      </c>
      <c r="S28" s="124" t="s">
        <v>144</v>
      </c>
      <c r="T28" s="42" t="s">
        <v>44</v>
      </c>
      <c r="U28" s="74"/>
      <c r="V28" s="29" t="s">
        <v>106</v>
      </c>
      <c r="W28" s="42" t="s">
        <v>55</v>
      </c>
      <c r="X28" s="76"/>
      <c r="Y28" s="42" t="s">
        <v>55</v>
      </c>
      <c r="Z28" s="76"/>
      <c r="AA28" s="43">
        <v>842</v>
      </c>
      <c r="AB28" s="43">
        <v>19</v>
      </c>
      <c r="AC28" s="66" t="s">
        <v>85</v>
      </c>
    </row>
    <row r="29" spans="1:33" s="77" customFormat="1" ht="175.5" customHeight="1" x14ac:dyDescent="0.25">
      <c r="A29" s="120" t="s">
        <v>158</v>
      </c>
      <c r="B29" s="76" t="s">
        <v>107</v>
      </c>
      <c r="C29" s="66" t="s">
        <v>72</v>
      </c>
      <c r="D29" s="60" t="s">
        <v>73</v>
      </c>
      <c r="E29" s="66">
        <v>2023</v>
      </c>
      <c r="F29" s="66" t="s">
        <v>86</v>
      </c>
      <c r="G29" s="66" t="s">
        <v>45</v>
      </c>
      <c r="H29" s="142" t="s">
        <v>153</v>
      </c>
      <c r="I29" s="63">
        <v>1664.4580000000001</v>
      </c>
      <c r="J29" s="63">
        <v>1664.4580000000001</v>
      </c>
      <c r="K29" s="63">
        <f>L29+M29+O29</f>
        <v>1664.4580000000001</v>
      </c>
      <c r="L29" s="63">
        <f>J29-M29-O29</f>
        <v>1498.0122000000001</v>
      </c>
      <c r="M29" s="63">
        <f>J29*10%</f>
        <v>166.44580000000002</v>
      </c>
      <c r="N29" s="70">
        <v>0</v>
      </c>
      <c r="O29" s="9">
        <v>0</v>
      </c>
      <c r="P29" s="71" t="s">
        <v>75</v>
      </c>
      <c r="Q29" s="79" t="s">
        <v>87</v>
      </c>
      <c r="R29" s="80" t="s">
        <v>88</v>
      </c>
      <c r="S29" s="124" t="s">
        <v>144</v>
      </c>
      <c r="T29" s="42" t="s">
        <v>44</v>
      </c>
      <c r="U29" s="74"/>
      <c r="V29" s="29" t="s">
        <v>108</v>
      </c>
      <c r="W29" s="42" t="s">
        <v>55</v>
      </c>
      <c r="X29" s="76"/>
      <c r="Y29" s="42" t="s">
        <v>55</v>
      </c>
      <c r="Z29" s="76"/>
      <c r="AA29" s="43">
        <v>30000</v>
      </c>
      <c r="AB29" s="43">
        <v>707</v>
      </c>
      <c r="AC29" s="66" t="s">
        <v>109</v>
      </c>
    </row>
    <row r="30" spans="1:33" s="77" customFormat="1" ht="30" customHeight="1" x14ac:dyDescent="0.25">
      <c r="A30" s="37"/>
      <c r="B30" s="38" t="s">
        <v>112</v>
      </c>
      <c r="C30" s="66"/>
      <c r="D30" s="60"/>
      <c r="E30" s="66"/>
      <c r="F30" s="66"/>
      <c r="G30" s="66"/>
      <c r="H30" s="141"/>
      <c r="I30" s="25">
        <f>SUM(I23:I29)</f>
        <v>167880.63900000002</v>
      </c>
      <c r="J30" s="25">
        <f t="shared" ref="J30:N30" si="8">SUM(J23:J29)</f>
        <v>106906.58500000001</v>
      </c>
      <c r="K30" s="25">
        <f t="shared" si="8"/>
        <v>106899.46439999998</v>
      </c>
      <c r="L30" s="25">
        <f t="shared" si="8"/>
        <v>96164.138199999987</v>
      </c>
      <c r="M30" s="25">
        <f t="shared" si="8"/>
        <v>10735.3262</v>
      </c>
      <c r="N30" s="25">
        <f t="shared" si="8"/>
        <v>0</v>
      </c>
      <c r="O30" s="9"/>
      <c r="P30" s="71"/>
      <c r="Q30" s="79"/>
      <c r="R30" s="80"/>
      <c r="S30" s="42"/>
      <c r="T30" s="42"/>
      <c r="U30" s="74"/>
      <c r="V30" s="29"/>
      <c r="W30" s="76"/>
      <c r="X30" s="76"/>
      <c r="Y30" s="76"/>
      <c r="Z30" s="76"/>
      <c r="AA30" s="76"/>
      <c r="AB30" s="76"/>
      <c r="AC30" s="66"/>
    </row>
    <row r="31" spans="1:33" s="77" customFormat="1" ht="18.75" x14ac:dyDescent="0.25">
      <c r="A31" s="37"/>
      <c r="B31" s="76"/>
      <c r="C31" s="66"/>
      <c r="D31" s="60"/>
      <c r="E31" s="66"/>
      <c r="F31" s="66"/>
      <c r="G31" s="66"/>
      <c r="H31" s="141"/>
      <c r="I31" s="63"/>
      <c r="J31" s="63"/>
      <c r="K31" s="63"/>
      <c r="L31" s="63"/>
      <c r="M31" s="63"/>
      <c r="N31" s="70"/>
      <c r="O31" s="9"/>
      <c r="P31" s="71"/>
      <c r="Q31" s="79"/>
      <c r="R31" s="80"/>
      <c r="S31" s="42"/>
      <c r="T31" s="42"/>
      <c r="U31" s="74"/>
      <c r="V31" s="29"/>
      <c r="W31" s="76"/>
      <c r="X31" s="76"/>
      <c r="Y31" s="76"/>
      <c r="Z31" s="76"/>
      <c r="AA31" s="76"/>
      <c r="AB31" s="76"/>
      <c r="AC31" s="66"/>
    </row>
    <row r="32" spans="1:33" s="8" customFormat="1" x14ac:dyDescent="0.25">
      <c r="A32" s="37"/>
      <c r="B32" s="61" t="s">
        <v>64</v>
      </c>
      <c r="C32" s="9"/>
      <c r="D32" s="22"/>
      <c r="E32" s="23"/>
      <c r="F32" s="23"/>
      <c r="G32" s="10"/>
      <c r="H32" s="141"/>
      <c r="I32" s="25"/>
      <c r="J32" s="25"/>
      <c r="K32" s="25"/>
      <c r="L32" s="25"/>
      <c r="M32" s="24"/>
      <c r="N32" s="18"/>
      <c r="O32" s="18"/>
      <c r="P32" s="27"/>
      <c r="Q32" s="30"/>
      <c r="R32" s="31"/>
      <c r="S32" s="31"/>
      <c r="T32" s="31"/>
      <c r="U32" s="31"/>
      <c r="V32" s="29"/>
      <c r="W32" s="29"/>
      <c r="X32" s="29"/>
      <c r="Y32" s="29"/>
      <c r="Z32" s="29"/>
      <c r="AA32" s="29"/>
      <c r="AB32" s="29"/>
      <c r="AC32" s="32"/>
      <c r="AD32" s="14"/>
      <c r="AE32" s="14"/>
      <c r="AF32" s="14"/>
      <c r="AG32" s="14"/>
    </row>
    <row r="33" spans="1:33" s="8" customFormat="1" x14ac:dyDescent="0.25">
      <c r="A33" s="36"/>
      <c r="B33" s="39"/>
      <c r="C33" s="9"/>
      <c r="D33" s="22"/>
      <c r="E33" s="23"/>
      <c r="F33" s="23"/>
      <c r="G33" s="10"/>
      <c r="H33" s="141"/>
      <c r="I33" s="24"/>
      <c r="J33" s="24"/>
      <c r="K33" s="24"/>
      <c r="L33" s="25"/>
      <c r="M33" s="24"/>
      <c r="N33" s="18"/>
      <c r="O33" s="18"/>
      <c r="P33" s="27"/>
      <c r="Q33" s="30"/>
      <c r="R33" s="31"/>
      <c r="S33" s="31"/>
      <c r="T33" s="31"/>
      <c r="U33" s="31"/>
      <c r="V33" s="29"/>
      <c r="W33" s="29"/>
      <c r="X33" s="29"/>
      <c r="Y33" s="29"/>
      <c r="Z33" s="29"/>
      <c r="AA33" s="29"/>
      <c r="AB33" s="29"/>
      <c r="AC33" s="32"/>
      <c r="AD33" s="14"/>
      <c r="AE33" s="14"/>
      <c r="AF33" s="14"/>
      <c r="AG33" s="14"/>
    </row>
    <row r="34" spans="1:33" s="8" customFormat="1" x14ac:dyDescent="0.25">
      <c r="A34" s="36"/>
      <c r="B34" s="9"/>
      <c r="C34" s="9"/>
      <c r="D34" s="22"/>
      <c r="E34" s="23"/>
      <c r="F34" s="23"/>
      <c r="G34" s="10"/>
      <c r="H34" s="141"/>
      <c r="I34" s="24"/>
      <c r="J34" s="24"/>
      <c r="K34" s="24"/>
      <c r="L34" s="25"/>
      <c r="M34" s="24"/>
      <c r="N34" s="18"/>
      <c r="O34" s="18"/>
      <c r="P34" s="27"/>
      <c r="Q34" s="30"/>
      <c r="R34" s="31"/>
      <c r="S34" s="31"/>
      <c r="T34" s="31"/>
      <c r="U34" s="31"/>
      <c r="V34" s="29"/>
      <c r="W34" s="29"/>
      <c r="X34" s="29"/>
      <c r="Y34" s="29"/>
      <c r="Z34" s="29"/>
      <c r="AA34" s="29"/>
      <c r="AB34" s="29"/>
      <c r="AC34" s="32"/>
      <c r="AD34" s="14"/>
      <c r="AE34" s="14"/>
      <c r="AF34" s="14"/>
      <c r="AG34" s="14"/>
    </row>
    <row r="35" spans="1:33" s="8" customFormat="1" x14ac:dyDescent="0.25">
      <c r="A35" s="36"/>
      <c r="B35" s="38"/>
      <c r="C35" s="9"/>
      <c r="D35" s="22"/>
      <c r="E35" s="23"/>
      <c r="F35" s="23"/>
      <c r="G35" s="10"/>
      <c r="H35" s="141"/>
      <c r="I35" s="24"/>
      <c r="J35" s="24"/>
      <c r="K35" s="24"/>
      <c r="L35" s="25"/>
      <c r="M35" s="24"/>
      <c r="N35" s="18"/>
      <c r="O35" s="18"/>
      <c r="P35" s="27"/>
      <c r="Q35" s="30"/>
      <c r="R35" s="31"/>
      <c r="S35" s="31"/>
      <c r="T35" s="31"/>
      <c r="U35" s="31"/>
      <c r="V35" s="29"/>
      <c r="W35" s="29"/>
      <c r="X35" s="29"/>
      <c r="Y35" s="29"/>
      <c r="Z35" s="29"/>
      <c r="AA35" s="29"/>
      <c r="AB35" s="29"/>
      <c r="AC35" s="32"/>
      <c r="AD35" s="14"/>
      <c r="AE35" s="14"/>
      <c r="AF35" s="14"/>
      <c r="AG35" s="14"/>
    </row>
    <row r="36" spans="1:33" s="8" customFormat="1" x14ac:dyDescent="0.25">
      <c r="A36" s="36"/>
      <c r="B36" s="9"/>
      <c r="C36" s="9"/>
      <c r="D36" s="22"/>
      <c r="E36" s="23"/>
      <c r="F36" s="23"/>
      <c r="G36" s="10"/>
      <c r="H36" s="141"/>
      <c r="I36" s="24"/>
      <c r="J36" s="24"/>
      <c r="K36" s="24"/>
      <c r="L36" s="25"/>
      <c r="M36" s="24"/>
      <c r="N36" s="18"/>
      <c r="O36" s="18"/>
      <c r="P36" s="27"/>
      <c r="Q36" s="30"/>
      <c r="R36" s="31"/>
      <c r="S36" s="31"/>
      <c r="T36" s="31"/>
      <c r="U36" s="31"/>
      <c r="V36" s="29"/>
      <c r="W36" s="29"/>
      <c r="X36" s="29"/>
      <c r="Y36" s="29"/>
      <c r="Z36" s="29"/>
      <c r="AA36" s="29"/>
      <c r="AB36" s="29"/>
      <c r="AC36" s="32"/>
      <c r="AD36" s="14"/>
      <c r="AE36" s="14"/>
      <c r="AF36" s="14"/>
      <c r="AG36" s="14"/>
    </row>
    <row r="37" spans="1:33" s="8" customFormat="1" x14ac:dyDescent="0.25">
      <c r="A37" s="36"/>
      <c r="B37" s="9"/>
      <c r="C37" s="9"/>
      <c r="D37" s="22"/>
      <c r="E37" s="23"/>
      <c r="F37" s="23"/>
      <c r="G37" s="10"/>
      <c r="H37" s="141"/>
      <c r="I37" s="24"/>
      <c r="J37" s="24"/>
      <c r="K37" s="24"/>
      <c r="L37" s="25"/>
      <c r="M37" s="24"/>
      <c r="N37" s="19"/>
      <c r="O37" s="26"/>
      <c r="P37" s="27"/>
      <c r="Q37" s="30"/>
      <c r="R37" s="30"/>
      <c r="S37" s="30"/>
      <c r="T37" s="30"/>
      <c r="U37" s="30"/>
      <c r="V37" s="29"/>
      <c r="W37" s="29"/>
      <c r="X37" s="29"/>
      <c r="Y37" s="29"/>
      <c r="Z37" s="29"/>
      <c r="AA37" s="29"/>
      <c r="AB37" s="29"/>
      <c r="AC37" s="10"/>
      <c r="AD37" s="14"/>
      <c r="AE37" s="14"/>
      <c r="AF37" s="14"/>
      <c r="AG37" s="14"/>
    </row>
    <row r="38" spans="1:33" s="11" customFormat="1" x14ac:dyDescent="0.25">
      <c r="A38" s="36"/>
      <c r="B38" s="35"/>
      <c r="C38" s="9"/>
      <c r="D38" s="22"/>
      <c r="E38" s="23"/>
      <c r="F38" s="23"/>
      <c r="G38" s="10"/>
      <c r="H38" s="141"/>
      <c r="I38" s="24"/>
      <c r="J38" s="26"/>
      <c r="K38" s="24"/>
      <c r="L38" s="25"/>
      <c r="M38" s="24"/>
      <c r="N38" s="20"/>
      <c r="O38" s="26"/>
      <c r="P38" s="27"/>
      <c r="Q38" s="30"/>
      <c r="R38" s="30"/>
      <c r="S38" s="30"/>
      <c r="T38" s="30"/>
      <c r="U38" s="30"/>
      <c r="V38" s="29"/>
      <c r="W38" s="29"/>
      <c r="X38" s="29"/>
      <c r="Y38" s="29"/>
      <c r="Z38" s="29"/>
      <c r="AA38" s="29"/>
      <c r="AB38" s="29"/>
      <c r="AC38" s="32"/>
      <c r="AD38" s="15"/>
      <c r="AE38" s="15"/>
      <c r="AF38" s="15"/>
      <c r="AG38" s="15"/>
    </row>
    <row r="39" spans="1:33" s="8" customFormat="1" x14ac:dyDescent="0.25">
      <c r="A39" s="36"/>
      <c r="B39" s="9"/>
      <c r="C39" s="9"/>
      <c r="D39" s="22"/>
      <c r="E39" s="23"/>
      <c r="F39" s="23"/>
      <c r="G39" s="10"/>
      <c r="H39" s="141"/>
      <c r="I39" s="24"/>
      <c r="J39" s="24"/>
      <c r="K39" s="24"/>
      <c r="L39" s="25"/>
      <c r="M39" s="24"/>
      <c r="N39" s="21"/>
      <c r="O39" s="26"/>
      <c r="P39" s="27"/>
      <c r="Q39" s="30"/>
      <c r="R39" s="28"/>
      <c r="S39" s="28"/>
      <c r="T39" s="28"/>
      <c r="U39" s="28"/>
      <c r="V39" s="29"/>
      <c r="W39" s="29"/>
      <c r="X39" s="29"/>
      <c r="Y39" s="29"/>
      <c r="Z39" s="29"/>
      <c r="AA39" s="29"/>
      <c r="AB39" s="29"/>
      <c r="AC39" s="10"/>
      <c r="AD39" s="14"/>
      <c r="AE39" s="14"/>
      <c r="AF39" s="14"/>
      <c r="AG39" s="14"/>
    </row>
    <row r="40" spans="1:33" ht="18.75" x14ac:dyDescent="0.2">
      <c r="A40" s="36"/>
      <c r="B40" s="9"/>
      <c r="C40" s="36"/>
      <c r="D40" s="36"/>
      <c r="E40" s="36"/>
      <c r="F40" s="36"/>
      <c r="G40" s="36"/>
      <c r="H40" s="36"/>
      <c r="I40" s="36"/>
      <c r="J40" s="36"/>
      <c r="K40" s="36"/>
      <c r="L40" s="36"/>
      <c r="M40" s="36"/>
      <c r="N40" s="36"/>
      <c r="O40" s="36"/>
      <c r="P40" s="36"/>
      <c r="Q40" s="30"/>
      <c r="R40" s="36"/>
      <c r="S40" s="36"/>
      <c r="T40" s="36"/>
      <c r="U40" s="36"/>
      <c r="V40" s="36"/>
      <c r="W40" s="36"/>
      <c r="X40" s="36"/>
      <c r="Y40" s="36"/>
      <c r="Z40" s="36"/>
      <c r="AA40" s="36"/>
      <c r="AB40" s="36"/>
      <c r="AC40" s="36"/>
    </row>
    <row r="41" spans="1:33" s="17" customFormat="1" ht="20.45" customHeight="1" x14ac:dyDescent="0.35">
      <c r="A41" s="45"/>
      <c r="B41" s="38"/>
      <c r="C41" s="45"/>
      <c r="D41" s="45"/>
      <c r="E41" s="45"/>
      <c r="F41" s="45"/>
      <c r="G41" s="45"/>
      <c r="H41" s="45"/>
      <c r="I41" s="45"/>
      <c r="J41" s="45"/>
      <c r="K41" s="46"/>
      <c r="L41" s="47"/>
      <c r="M41" s="48"/>
      <c r="N41" s="48"/>
      <c r="O41" s="46"/>
      <c r="P41" s="49"/>
      <c r="Q41" s="36"/>
      <c r="R41" s="49"/>
      <c r="S41" s="49"/>
      <c r="T41" s="49"/>
      <c r="U41" s="49"/>
      <c r="V41" s="50"/>
      <c r="W41" s="50"/>
      <c r="X41" s="50"/>
      <c r="Y41" s="50"/>
      <c r="Z41" s="50"/>
      <c r="AA41" s="50"/>
      <c r="AB41" s="50"/>
      <c r="AC41" s="51"/>
    </row>
    <row r="42" spans="1:33" ht="25.5" x14ac:dyDescent="0.35">
      <c r="A42" s="52"/>
      <c r="B42" s="45"/>
      <c r="C42" s="52"/>
      <c r="D42" s="53"/>
      <c r="E42" s="54"/>
      <c r="F42" s="54"/>
      <c r="G42" s="54"/>
      <c r="H42" s="54"/>
      <c r="I42" s="55"/>
      <c r="J42" s="55"/>
      <c r="K42" s="55"/>
      <c r="L42" s="56"/>
      <c r="M42" s="57"/>
      <c r="N42" s="57"/>
      <c r="O42" s="55"/>
      <c r="P42" s="58"/>
      <c r="Q42" s="49"/>
      <c r="R42" s="58"/>
      <c r="S42" s="58"/>
      <c r="T42" s="58"/>
      <c r="U42" s="58"/>
      <c r="V42" s="55"/>
      <c r="W42" s="55"/>
      <c r="X42" s="55"/>
      <c r="Y42" s="55"/>
      <c r="Z42" s="55"/>
      <c r="AA42" s="55"/>
      <c r="AB42" s="55"/>
      <c r="AC42" s="58"/>
    </row>
    <row r="43" spans="1:33" x14ac:dyDescent="0.3">
      <c r="A43" s="52"/>
      <c r="B43" s="52"/>
      <c r="C43" s="52"/>
      <c r="D43" s="53"/>
      <c r="E43" s="54"/>
      <c r="F43" s="54"/>
      <c r="G43" s="54"/>
      <c r="H43" s="54"/>
      <c r="I43" s="55"/>
      <c r="J43" s="55"/>
      <c r="K43" s="55"/>
      <c r="L43" s="56"/>
      <c r="M43" s="57"/>
      <c r="N43" s="57"/>
      <c r="O43" s="55"/>
      <c r="P43" s="58"/>
      <c r="Q43" s="58"/>
      <c r="R43" s="58"/>
      <c r="S43" s="58"/>
      <c r="T43" s="58"/>
      <c r="U43" s="58"/>
      <c r="V43" s="55"/>
      <c r="W43" s="55"/>
      <c r="X43" s="55"/>
      <c r="Y43" s="55"/>
      <c r="Z43" s="55"/>
      <c r="AA43" s="55"/>
      <c r="AB43" s="55"/>
      <c r="AC43" s="58"/>
    </row>
    <row r="44" spans="1:33" ht="20.45" customHeight="1" x14ac:dyDescent="0.2">
      <c r="A44" s="59"/>
      <c r="B44" s="52"/>
      <c r="C44" s="59"/>
      <c r="D44" s="59"/>
      <c r="E44" s="54"/>
      <c r="F44" s="54"/>
      <c r="G44" s="54"/>
      <c r="H44" s="54"/>
      <c r="I44" s="55"/>
      <c r="J44" s="55"/>
      <c r="K44" s="55"/>
      <c r="L44" s="56"/>
      <c r="M44" s="57"/>
      <c r="N44" s="57"/>
      <c r="O44" s="55"/>
      <c r="P44" s="58"/>
      <c r="Q44" s="58"/>
      <c r="R44" s="58"/>
      <c r="S44" s="58"/>
      <c r="T44" s="58"/>
      <c r="U44" s="58"/>
      <c r="V44" s="55"/>
      <c r="W44" s="55"/>
      <c r="X44" s="55"/>
      <c r="Y44" s="55"/>
      <c r="Z44" s="55"/>
      <c r="AA44" s="55"/>
      <c r="AB44" s="55"/>
      <c r="AC44" s="58"/>
    </row>
    <row r="45" spans="1:33" x14ac:dyDescent="0.3">
      <c r="A45" s="52"/>
      <c r="B45" s="59"/>
      <c r="C45" s="52"/>
      <c r="D45" s="53"/>
      <c r="E45" s="54"/>
      <c r="F45" s="54"/>
      <c r="G45" s="54"/>
      <c r="H45" s="54"/>
      <c r="I45" s="55"/>
      <c r="J45" s="55"/>
      <c r="K45" s="55"/>
      <c r="L45" s="56"/>
      <c r="M45" s="57"/>
      <c r="N45" s="57"/>
      <c r="O45" s="55"/>
      <c r="P45" s="58"/>
      <c r="Q45" s="58"/>
      <c r="R45" s="58"/>
      <c r="S45" s="58"/>
      <c r="T45" s="58"/>
      <c r="U45" s="58"/>
      <c r="V45" s="55"/>
      <c r="W45" s="55"/>
      <c r="X45" s="55"/>
      <c r="Y45" s="55"/>
      <c r="Z45" s="55"/>
      <c r="AA45" s="55"/>
      <c r="AB45" s="55"/>
      <c r="AC45" s="58"/>
    </row>
    <row r="46" spans="1:33" x14ac:dyDescent="0.3">
      <c r="A46" s="52"/>
      <c r="B46" s="52"/>
      <c r="C46" s="52"/>
      <c r="D46" s="53"/>
      <c r="E46" s="54"/>
      <c r="F46" s="54"/>
      <c r="G46" s="54"/>
      <c r="H46" s="54"/>
      <c r="I46" s="55"/>
      <c r="J46" s="55"/>
      <c r="K46" s="55"/>
      <c r="L46" s="56"/>
      <c r="M46" s="57"/>
      <c r="N46" s="57"/>
      <c r="O46" s="55"/>
      <c r="P46" s="58"/>
      <c r="Q46" s="58"/>
      <c r="R46" s="58"/>
      <c r="S46" s="58"/>
      <c r="T46" s="58"/>
      <c r="U46" s="58"/>
      <c r="V46" s="55"/>
      <c r="W46" s="55"/>
      <c r="X46" s="55"/>
      <c r="Y46" s="55"/>
      <c r="Z46" s="55"/>
      <c r="AA46" s="55"/>
      <c r="AB46" s="55"/>
      <c r="AC46" s="58"/>
    </row>
    <row r="47" spans="1:33" x14ac:dyDescent="0.3">
      <c r="A47" s="52"/>
      <c r="B47" s="52"/>
      <c r="C47" s="52"/>
      <c r="D47" s="53"/>
      <c r="E47" s="54"/>
      <c r="F47" s="54"/>
      <c r="G47" s="54"/>
      <c r="H47" s="54"/>
      <c r="I47" s="55"/>
      <c r="J47" s="55"/>
      <c r="K47" s="55"/>
      <c r="L47" s="55"/>
      <c r="M47" s="57"/>
      <c r="N47" s="57"/>
      <c r="O47" s="55"/>
      <c r="P47" s="58"/>
      <c r="Q47" s="58"/>
      <c r="R47" s="58"/>
      <c r="S47" s="58"/>
      <c r="T47" s="58"/>
      <c r="U47" s="58"/>
      <c r="V47" s="55"/>
      <c r="W47" s="55"/>
      <c r="X47" s="55"/>
      <c r="Y47" s="55"/>
      <c r="Z47" s="55"/>
      <c r="AA47" s="55"/>
      <c r="AB47" s="55"/>
      <c r="AC47" s="58"/>
    </row>
    <row r="48" spans="1:33" x14ac:dyDescent="0.3">
      <c r="A48" s="52"/>
      <c r="B48" s="52"/>
      <c r="C48" s="52"/>
      <c r="D48" s="53"/>
      <c r="E48" s="54"/>
      <c r="F48" s="54"/>
      <c r="G48" s="54"/>
      <c r="H48" s="54"/>
      <c r="I48" s="55"/>
      <c r="J48" s="55"/>
      <c r="K48" s="55"/>
      <c r="L48" s="55"/>
      <c r="M48" s="57"/>
      <c r="N48" s="57"/>
      <c r="O48" s="55"/>
      <c r="P48" s="58"/>
      <c r="Q48" s="58"/>
      <c r="R48" s="58"/>
      <c r="S48" s="58"/>
      <c r="T48" s="58"/>
      <c r="U48" s="58"/>
      <c r="V48" s="55"/>
      <c r="W48" s="55"/>
      <c r="X48" s="55"/>
      <c r="Y48" s="55"/>
      <c r="Z48" s="55"/>
      <c r="AA48" s="55"/>
      <c r="AB48" s="55"/>
      <c r="AC48" s="58"/>
    </row>
    <row r="49" spans="1:29" x14ac:dyDescent="0.3">
      <c r="A49" s="52"/>
      <c r="B49" s="52"/>
      <c r="C49" s="52"/>
      <c r="D49" s="53"/>
      <c r="E49" s="54"/>
      <c r="F49" s="54"/>
      <c r="G49" s="54"/>
      <c r="H49" s="54"/>
      <c r="I49" s="55"/>
      <c r="J49" s="55"/>
      <c r="K49" s="55"/>
      <c r="L49" s="55"/>
      <c r="M49" s="57"/>
      <c r="N49" s="57"/>
      <c r="O49" s="55"/>
      <c r="P49" s="58"/>
      <c r="Q49" s="58"/>
      <c r="R49" s="58"/>
      <c r="S49" s="58"/>
      <c r="T49" s="58"/>
      <c r="U49" s="58"/>
      <c r="V49" s="55"/>
      <c r="W49" s="55"/>
      <c r="X49" s="55"/>
      <c r="Y49" s="55"/>
      <c r="Z49" s="55"/>
      <c r="AA49" s="55"/>
      <c r="AB49" s="55"/>
      <c r="AC49" s="58"/>
    </row>
    <row r="50" spans="1:29" x14ac:dyDescent="0.3">
      <c r="A50" s="52"/>
      <c r="B50" s="52"/>
      <c r="C50" s="52"/>
      <c r="D50" s="53"/>
      <c r="E50" s="54"/>
      <c r="F50" s="54"/>
      <c r="G50" s="54"/>
      <c r="H50" s="54"/>
      <c r="I50" s="55"/>
      <c r="J50" s="55"/>
      <c r="K50" s="55"/>
      <c r="L50" s="55"/>
      <c r="M50" s="57"/>
      <c r="N50" s="57"/>
      <c r="O50" s="55"/>
      <c r="P50" s="58"/>
      <c r="Q50" s="58"/>
      <c r="R50" s="58"/>
      <c r="S50" s="58"/>
      <c r="T50" s="58"/>
      <c r="U50" s="58"/>
      <c r="V50" s="55"/>
      <c r="W50" s="55"/>
      <c r="X50" s="55"/>
      <c r="Y50" s="55"/>
      <c r="Z50" s="55"/>
      <c r="AA50" s="55"/>
      <c r="AB50" s="55"/>
      <c r="AC50" s="58"/>
    </row>
    <row r="51" spans="1:29" x14ac:dyDescent="0.3">
      <c r="A51" s="52"/>
      <c r="B51" s="52"/>
      <c r="C51" s="52"/>
      <c r="D51" s="53"/>
      <c r="E51" s="54"/>
      <c r="F51" s="54"/>
      <c r="G51" s="54"/>
      <c r="H51" s="54"/>
      <c r="I51" s="55"/>
      <c r="J51" s="55"/>
      <c r="K51" s="55"/>
      <c r="L51" s="55"/>
      <c r="M51" s="57"/>
      <c r="N51" s="57"/>
      <c r="O51" s="55"/>
      <c r="P51" s="58"/>
      <c r="Q51" s="58"/>
      <c r="R51" s="58"/>
      <c r="S51" s="58"/>
      <c r="T51" s="58"/>
      <c r="U51" s="58"/>
      <c r="V51" s="55"/>
      <c r="W51" s="55"/>
      <c r="X51" s="55"/>
      <c r="Y51" s="55"/>
      <c r="Z51" s="55"/>
      <c r="AA51" s="55"/>
      <c r="AB51" s="55"/>
      <c r="AC51" s="58"/>
    </row>
    <row r="52" spans="1:29" x14ac:dyDescent="0.3">
      <c r="A52" s="52"/>
      <c r="B52" s="52"/>
      <c r="C52" s="52"/>
      <c r="D52" s="53"/>
      <c r="E52" s="54"/>
      <c r="F52" s="54"/>
      <c r="G52" s="54"/>
      <c r="H52" s="54"/>
      <c r="I52" s="55"/>
      <c r="J52" s="55"/>
      <c r="K52" s="55"/>
      <c r="L52" s="55"/>
      <c r="M52" s="57"/>
      <c r="N52" s="57"/>
      <c r="O52" s="55"/>
      <c r="P52" s="58"/>
      <c r="Q52" s="58"/>
      <c r="R52" s="58"/>
      <c r="S52" s="58"/>
      <c r="T52" s="58"/>
      <c r="U52" s="58"/>
      <c r="V52" s="55"/>
      <c r="W52" s="55"/>
      <c r="X52" s="55"/>
      <c r="Y52" s="55"/>
      <c r="Z52" s="55"/>
      <c r="AA52" s="55"/>
      <c r="AB52" s="55"/>
      <c r="AC52" s="58"/>
    </row>
    <row r="53" spans="1:29" x14ac:dyDescent="0.3">
      <c r="A53" s="52"/>
      <c r="B53" s="52"/>
      <c r="C53" s="52"/>
      <c r="D53" s="53"/>
      <c r="E53" s="54"/>
      <c r="F53" s="54"/>
      <c r="G53" s="54"/>
      <c r="H53" s="54"/>
      <c r="I53" s="55"/>
      <c r="J53" s="55"/>
      <c r="K53" s="55"/>
      <c r="L53" s="55"/>
      <c r="M53" s="57"/>
      <c r="N53" s="57"/>
      <c r="O53" s="55"/>
      <c r="P53" s="58"/>
      <c r="Q53" s="58"/>
      <c r="R53" s="58"/>
      <c r="S53" s="58"/>
      <c r="T53" s="58"/>
      <c r="U53" s="58"/>
      <c r="V53" s="55"/>
      <c r="W53" s="55"/>
      <c r="X53" s="55"/>
      <c r="Y53" s="55"/>
      <c r="Z53" s="55"/>
      <c r="AA53" s="55"/>
      <c r="AB53" s="55"/>
      <c r="AC53" s="58"/>
    </row>
    <row r="54" spans="1:29" x14ac:dyDescent="0.3">
      <c r="A54" s="52"/>
      <c r="B54" s="52"/>
      <c r="C54" s="52"/>
      <c r="D54" s="53"/>
      <c r="E54" s="54"/>
      <c r="F54" s="54"/>
      <c r="G54" s="54"/>
      <c r="H54" s="54"/>
      <c r="I54" s="55"/>
      <c r="J54" s="55"/>
      <c r="K54" s="55"/>
      <c r="L54" s="55"/>
      <c r="M54" s="57"/>
      <c r="N54" s="57"/>
      <c r="O54" s="55"/>
      <c r="P54" s="58"/>
      <c r="Q54" s="58"/>
      <c r="R54" s="58"/>
      <c r="S54" s="58"/>
      <c r="T54" s="58"/>
      <c r="U54" s="58"/>
      <c r="V54" s="55"/>
      <c r="W54" s="55"/>
      <c r="X54" s="55"/>
      <c r="Y54" s="55"/>
      <c r="Z54" s="55"/>
      <c r="AA54" s="55"/>
      <c r="AB54" s="55"/>
      <c r="AC54" s="58"/>
    </row>
    <row r="55" spans="1:29" x14ac:dyDescent="0.3">
      <c r="A55" s="52"/>
      <c r="B55" s="52"/>
      <c r="C55" s="52"/>
      <c r="D55" s="53"/>
      <c r="E55" s="54"/>
      <c r="F55" s="54"/>
      <c r="G55" s="54"/>
      <c r="H55" s="54"/>
      <c r="I55" s="55"/>
      <c r="J55" s="55"/>
      <c r="K55" s="55"/>
      <c r="L55" s="55"/>
      <c r="M55" s="57"/>
      <c r="N55" s="57"/>
      <c r="O55" s="55"/>
      <c r="P55" s="58"/>
      <c r="Q55" s="58"/>
      <c r="R55" s="58"/>
      <c r="S55" s="58"/>
      <c r="T55" s="58"/>
      <c r="U55" s="58"/>
      <c r="V55" s="55"/>
      <c r="W55" s="55"/>
      <c r="X55" s="55"/>
      <c r="Y55" s="55"/>
      <c r="Z55" s="55"/>
      <c r="AA55" s="55"/>
      <c r="AB55" s="55"/>
      <c r="AC55" s="58"/>
    </row>
    <row r="56" spans="1:29" x14ac:dyDescent="0.3">
      <c r="A56" s="52"/>
      <c r="B56" s="52"/>
      <c r="C56" s="52"/>
      <c r="D56" s="53"/>
      <c r="E56" s="54"/>
      <c r="F56" s="54"/>
      <c r="G56" s="54"/>
      <c r="H56" s="54"/>
      <c r="I56" s="55"/>
      <c r="J56" s="55"/>
      <c r="K56" s="55"/>
      <c r="L56" s="55"/>
      <c r="M56" s="57"/>
      <c r="N56" s="57"/>
      <c r="O56" s="55"/>
      <c r="P56" s="58"/>
      <c r="Q56" s="58"/>
      <c r="R56" s="58"/>
      <c r="S56" s="58"/>
      <c r="T56" s="58"/>
      <c r="U56" s="58"/>
      <c r="V56" s="55"/>
      <c r="W56" s="55"/>
      <c r="X56" s="55"/>
      <c r="Y56" s="55"/>
      <c r="Z56" s="55"/>
      <c r="AA56" s="55"/>
      <c r="AB56" s="55"/>
      <c r="AC56" s="58"/>
    </row>
    <row r="57" spans="1:29" x14ac:dyDescent="0.3">
      <c r="A57" s="52"/>
      <c r="B57" s="52"/>
      <c r="C57" s="52"/>
      <c r="D57" s="53"/>
      <c r="E57" s="54"/>
      <c r="F57" s="54"/>
      <c r="G57" s="54"/>
      <c r="H57" s="54"/>
      <c r="I57" s="55"/>
      <c r="J57" s="55"/>
      <c r="K57" s="55"/>
      <c r="L57" s="55"/>
      <c r="M57" s="57"/>
      <c r="N57" s="57"/>
      <c r="O57" s="55"/>
      <c r="P57" s="58"/>
      <c r="Q57" s="58"/>
      <c r="R57" s="58"/>
      <c r="S57" s="58"/>
      <c r="T57" s="58"/>
      <c r="U57" s="58"/>
      <c r="V57" s="55"/>
      <c r="W57" s="55"/>
      <c r="X57" s="55"/>
      <c r="Y57" s="55"/>
      <c r="Z57" s="55"/>
      <c r="AA57" s="55"/>
      <c r="AB57" s="55"/>
      <c r="AC57" s="58"/>
    </row>
  </sheetData>
  <autoFilter ref="A7:AC7"/>
  <mergeCells count="34">
    <mergeCell ref="A2:AC2"/>
    <mergeCell ref="A3:A6"/>
    <mergeCell ref="D3:D6"/>
    <mergeCell ref="E3:E6"/>
    <mergeCell ref="G3:G6"/>
    <mergeCell ref="I3:J3"/>
    <mergeCell ref="K3:O3"/>
    <mergeCell ref="P3:P6"/>
    <mergeCell ref="Q3:R3"/>
    <mergeCell ref="V3:V6"/>
    <mergeCell ref="L5:L6"/>
    <mergeCell ref="M5:M6"/>
    <mergeCell ref="N5:O5"/>
    <mergeCell ref="L4:O4"/>
    <mergeCell ref="AC3:AC6"/>
    <mergeCell ref="AA3:AB3"/>
    <mergeCell ref="AA4:AA6"/>
    <mergeCell ref="AB4:AB6"/>
    <mergeCell ref="K4:K6"/>
    <mergeCell ref="Q4:Q6"/>
    <mergeCell ref="R4:R6"/>
    <mergeCell ref="W3:W6"/>
    <mergeCell ref="S3:S6"/>
    <mergeCell ref="T3:T6"/>
    <mergeCell ref="U3:U6"/>
    <mergeCell ref="Y3:Y6"/>
    <mergeCell ref="X4:X6"/>
    <mergeCell ref="Z4:Z6"/>
    <mergeCell ref="B3:B6"/>
    <mergeCell ref="C3:C6"/>
    <mergeCell ref="I4:I6"/>
    <mergeCell ref="F3:F6"/>
    <mergeCell ref="J4:J6"/>
    <mergeCell ref="H3:H6"/>
  </mergeCells>
  <printOptions horizontalCentered="1"/>
  <pageMargins left="0" right="0" top="0" bottom="0" header="0" footer="0"/>
  <pageSetup paperSize="9" scale="41" fitToWidth="2" fitToHeight="100" orientation="landscape" r:id="rId1"/>
  <headerFooter alignWithMargins="0"/>
  <colBreaks count="1" manualBreakCount="1">
    <brk id="16" max="3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Admin</cp:lastModifiedBy>
  <cp:lastPrinted>2023-05-09T14:43:59Z</cp:lastPrinted>
  <dcterms:created xsi:type="dcterms:W3CDTF">2020-02-19T16:04:40Z</dcterms:created>
  <dcterms:modified xsi:type="dcterms:W3CDTF">2023-05-10T13:26:14Z</dcterms:modified>
</cp:coreProperties>
</file>