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C:\Users\y.podiuk\Desktop\ЮВ\Юля\2023\ФОНД ЛІКВІДАЦІЇ\Сумська\Сумська область - супровідний лист та форми підписані ЕЦП\Форма 1\"/>
    </mc:Choice>
  </mc:AlternateContent>
  <xr:revisionPtr revIDLastSave="0" documentId="13_ncr:1_{84040589-1DFE-45E2-9209-62AEF8A5ADC7}" xr6:coauthVersionLast="47" xr6:coauthVersionMax="47" xr10:uidLastSave="{00000000-0000-0000-0000-000000000000}"/>
  <bookViews>
    <workbookView xWindow="-120" yWindow="-120" windowWidth="29040" windowHeight="15840" xr2:uid="{00000000-000D-0000-FFFF-FFFF00000000}"/>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2023'!$A$1:$AC$64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 i="2" l="1"/>
  <c r="K13" i="2"/>
  <c r="L12" i="2"/>
  <c r="K12" i="2"/>
  <c r="K54" i="2" l="1"/>
  <c r="K22" i="2" l="1"/>
  <c r="K31" i="2"/>
  <c r="K30" i="2"/>
  <c r="J32" i="2"/>
  <c r="L32" i="2"/>
  <c r="M32" i="2"/>
  <c r="N32" i="2"/>
  <c r="O32" i="2"/>
  <c r="I32" i="2"/>
  <c r="K50" i="2"/>
  <c r="K49" i="2"/>
  <c r="K48" i="2"/>
  <c r="K47" i="2"/>
  <c r="K39" i="2"/>
  <c r="K38" i="2"/>
  <c r="K20" i="2"/>
  <c r="J64" i="2" l="1"/>
  <c r="N64" i="2"/>
  <c r="O64" i="2"/>
  <c r="K40" i="2"/>
  <c r="K46" i="2" l="1"/>
  <c r="L46" i="2" s="1"/>
  <c r="L45" i="2"/>
  <c r="M45" i="2" s="1"/>
  <c r="K44" i="2"/>
  <c r="L44" i="2" s="1"/>
  <c r="M44" i="2" s="1"/>
  <c r="K43" i="2"/>
  <c r="K42" i="2"/>
  <c r="L42" i="2" s="1"/>
  <c r="K41" i="2"/>
  <c r="M41" i="2" l="1"/>
  <c r="L41" i="2"/>
  <c r="M46" i="2"/>
  <c r="M42" i="2"/>
  <c r="L43" i="2"/>
  <c r="M43" i="2" s="1"/>
  <c r="M64" i="2" l="1"/>
  <c r="K18" i="2"/>
  <c r="L57" i="2" l="1"/>
  <c r="K29" i="2" l="1"/>
  <c r="I64" i="2"/>
  <c r="J14" i="2"/>
  <c r="J15" i="2" s="1"/>
  <c r="K14" i="2"/>
  <c r="K15" i="2" s="1"/>
  <c r="L14" i="2"/>
  <c r="L15" i="2" s="1"/>
  <c r="M14" i="2"/>
  <c r="M15" i="2" s="1"/>
  <c r="N14" i="2"/>
  <c r="N15" i="2" s="1"/>
  <c r="O14" i="2"/>
  <c r="O15" i="2" s="1"/>
  <c r="I14" i="2"/>
  <c r="I15" i="2" s="1"/>
  <c r="L64" i="2" l="1"/>
  <c r="L9" i="2" s="1"/>
  <c r="L8" i="2" s="1"/>
  <c r="M9" i="2"/>
  <c r="M8" i="2" s="1"/>
  <c r="I9" i="2"/>
  <c r="I8" i="2" s="1"/>
  <c r="O9" i="2"/>
  <c r="O8" i="2" s="1"/>
  <c r="J9" i="2"/>
  <c r="J8" i="2" s="1"/>
  <c r="K57" i="2"/>
  <c r="K56" i="2"/>
  <c r="K61" i="2"/>
  <c r="K60" i="2"/>
  <c r="K59" i="2"/>
  <c r="K58" i="2"/>
  <c r="K26" i="2"/>
  <c r="K25" i="2"/>
  <c r="K27" i="2"/>
  <c r="K64" i="2" l="1"/>
  <c r="K19" i="2"/>
  <c r="K32" i="2" s="1"/>
  <c r="K9" i="2" l="1"/>
  <c r="K8" i="2" s="1"/>
</calcChain>
</file>

<file path=xl/sharedStrings.xml><?xml version="1.0" encoding="utf-8"?>
<sst xmlns="http://schemas.openxmlformats.org/spreadsheetml/2006/main" count="929" uniqueCount="286">
  <si>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</si>
  <si>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</si>
  <si>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</si>
  <si>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</si>
  <si>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</si>
  <si>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</si>
  <si>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</si>
  <si>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</si>
  <si>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</si>
  <si>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</si>
  <si>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</si>
  <si>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</si>
  <si>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</si>
  <si>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</si>
  <si>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</si>
  <si>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</si>
  <si>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</si>
  <si>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</si>
  <si>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</si>
  <si>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</si>
  <si>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</si>
  <si>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</si>
  <si>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</si>
  <si>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</si>
  <si>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</si>
  <si>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</si>
  <si>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</si>
  <si>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</si>
  <si>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</si>
  <si>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</si>
  <si>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</si>
  <si>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</si>
  <si>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</si>
  <si>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Разом</t>
  </si>
  <si>
    <t>1.1.</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</si>
  <si>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</si>
  <si>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</si>
  <si>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</si>
  <si>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</si>
  <si>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</si>
  <si>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</si>
  <si>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</si>
  <si>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</si>
  <si>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</si>
  <si>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</si>
  <si>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</si>
  <si>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</si>
  <si>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</si>
  <si>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t>
  </si>
  <si>
    <t>ні</t>
  </si>
  <si>
    <t>так</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</si>
  <si>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</si>
  <si>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комунальна</t>
  </si>
  <si>
    <t>нове будівництво</t>
  </si>
  <si>
    <t>2023-2024</t>
  </si>
  <si>
    <t>м. Охтирка</t>
  </si>
  <si>
    <t>3.7</t>
  </si>
  <si>
    <t>капітальний ремонт</t>
  </si>
  <si>
    <t>площа - 
2531 кв.м</t>
  </si>
  <si>
    <t>м. Суми</t>
  </si>
  <si>
    <t>Сумська</t>
  </si>
  <si>
    <t>Капітальний ремонт будівлі Сумського спеціального дошкільного навчального закладу (ясла-садок) № 20 "Посмішка" м. Суми, Сумської області з впровадженням комплексної термомодернізації</t>
  </si>
  <si>
    <t>3.1</t>
  </si>
  <si>
    <t>1.1.1</t>
  </si>
  <si>
    <t>Капітальний ремонт багатоквартирного житлового будинку (відновлення пошкоджень, спричинених внаслідок збройної агресії) за адресою: Сумська область, м. Тростянець, вул. Нескучанська, 9</t>
  </si>
  <si>
    <t>Тростянецька</t>
  </si>
  <si>
    <t>м. Тростянець</t>
  </si>
  <si>
    <t>площа - 1955,72 кв.м</t>
  </si>
  <si>
    <t>1.1.2</t>
  </si>
  <si>
    <t>Капітальний ремонт багатоквартирного житлового будинку (відновлення пошкоджень, спричинених внаслідок збройної агресії) за адресою: Сумська область, м. Тростянець, вул. Благовіщенська, 53</t>
  </si>
  <si>
    <t>площа - 2167,82 кв.м</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</si>
  <si>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</si>
  <si>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ОНМ-09.03.2023-13484</t>
  </si>
  <si>
    <t>ОНМ-07.03.2023-12858</t>
  </si>
  <si>
    <t>2.1</t>
  </si>
  <si>
    <t>2.2</t>
  </si>
  <si>
    <t>2023-2025</t>
  </si>
  <si>
    <t>4000 пог.м</t>
  </si>
  <si>
    <t>реконструкція</t>
  </si>
  <si>
    <t>2.3</t>
  </si>
  <si>
    <t>Реконструкція теплових мереж для забезпечення взаємного резервування теплових джерел Сумської ТЕЦ та КППВ в м. Суми</t>
  </si>
  <si>
    <t>2500 пог.м</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</si>
  <si>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</si>
  <si>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Капітальний ремонт (термомодернізація) будівлі поліклініки, переходу та дитячого відділення комунального некомерційного підприємства "Тростянецька міська лікарня" Тростянецької міської ради по вул. Нескучанська, 7 в м. Тростянець Сумської області</t>
  </si>
  <si>
    <t>площа - 
5566,9 кв.м</t>
  </si>
  <si>
    <t>3.2</t>
  </si>
  <si>
    <t>Капітальний ремонт фасаду та ганків КНП "Тростянецька міська лікарня" Тростянецької міської ради, (стаціонарний корпус та дитяче відділення) за адресою: м. Тростянець, вул. Нескучанська, 7</t>
  </si>
  <si>
    <t>площа - 
8062,6 кв.м</t>
  </si>
  <si>
    <t>3.3</t>
  </si>
  <si>
    <t>Капітальний ремонт приміщень громадського будинку з господарськими (допоміжними) будівлями та спорудами, літера "А-ІІІ" по вул.Нескучанська №7, м.Тростянець Сумської обл. Ремонт  приміщень будівлі  КНП  «Тростянецька міська лікарня» ТМР по вул. Нескучанська, 7  в м. Тростянець Сумської обл., пошкодженої під час російської окупації</t>
  </si>
  <si>
    <t>площа - 
2828,6 кв.м</t>
  </si>
  <si>
    <t>ТОВ "Центр експертизи", від 04.04.2023 
№3094</t>
  </si>
  <si>
    <t>Наказ КНП "Тростянецька міська лікарня" ТМР від 10.04.2023 №106</t>
  </si>
  <si>
    <t>ОНМ-09.03.2023-13493</t>
  </si>
  <si>
    <t>Філія ДП "Укрдержбудекспертиза" в Сумській області, від 19.10.2022 
№ 19-0226/01-22</t>
  </si>
  <si>
    <t>Наказ КНП "Тростянецька міська лікарня" ТМР від 16.12.2022 №305</t>
  </si>
  <si>
    <t>ОНМ-09.03.2023-13489</t>
  </si>
  <si>
    <t>Державне агентство відновлення та розвитку інфраструктури України</t>
  </si>
  <si>
    <t>Сумська обласна державна адміністрація - обласна військова адміністрація</t>
  </si>
  <si>
    <t>Комунальна</t>
  </si>
  <si>
    <t>ОНМ-10.04.2023-36573</t>
  </si>
  <si>
    <t>ОНМ-05.05.2023-70378</t>
  </si>
  <si>
    <t>ОНМ-05.5.2023-70337</t>
  </si>
  <si>
    <t>ОНМ-10.04.2023-36646</t>
  </si>
  <si>
    <t>2021-2024</t>
  </si>
  <si>
    <t xml:space="preserve">Капітальний ремонт найпростішого укриття Косівщинського ліцею імені Лесі Українки Степанівської селищної ради </t>
  </si>
  <si>
    <t>смт Чупахівка</t>
  </si>
  <si>
    <t>2021-2023</t>
  </si>
  <si>
    <t>Капітальний ремонт комунального закладу Чупахівський заклад дошкільної освіти (ясла – садок) «Сонечко – 1» Чупахівської селищної ради Охтирського району Сумської області за адресою: пров. Заозерний, 2, смт Чупахівка, Охтирського р - н. Сумської обл.</t>
  </si>
  <si>
    <t>Капітальний ремонт приміщення  Чупахівської амбулаторії загальної практики сімейної медицини Комунального некомерційного підприємства «Центр первинної медико – санітарної допомоги» Чупахівської селищної ради за адресою: вул. Воздвиженська, будинок 23, смт.Чупахівка, Охтирський район, Сумська область, 42722</t>
  </si>
  <si>
    <t>140 дітей</t>
  </si>
  <si>
    <t>ОНМ-05.05.2023-70046</t>
  </si>
  <si>
    <t>"Нове будівництво водогону по вул. Підлозіївська буд. №№51-1 с.Підлозіївка, Охтирського району, Сумської області"</t>
  </si>
  <si>
    <t>Чернеччинська</t>
  </si>
  <si>
    <t>2022-2023</t>
  </si>
  <si>
    <t>"Нове будівництво водогону по вул. Низова буд. №№1-47, пров. Поперечний с.Підлозіївка, Охтирського району, Сумської області"</t>
  </si>
  <si>
    <t>ТОВ "Центр експертизи", 24.12.2021 №2770</t>
  </si>
  <si>
    <t>Рішення виконавчого комітету Чернеччинської сільської ради від 19.01.2022 №27</t>
  </si>
  <si>
    <t>ТОВ "Центр експертизи", 24.12.2021 №2769</t>
  </si>
  <si>
    <t>Рішення виконавчого комітету Чернеччинської сільської ради від 19.01.2022 №29</t>
  </si>
  <si>
    <t>2022-2024</t>
  </si>
  <si>
    <t>Наказ №16-АГ від 21.12.2022</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</si>
  <si>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</si>
  <si>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ОНМ-01052023-62466</t>
  </si>
  <si>
    <t>Боромлянська</t>
  </si>
  <si>
    <t>с. Гребениківка</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</si>
  <si>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</si>
  <si>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 xml:space="preserve">Комишанська </t>
  </si>
  <si>
    <t>с. Мала Павлівка</t>
  </si>
  <si>
    <t>Будівництва водогону в смт Чупахівка.                     Нове будівництво. Перша черга</t>
  </si>
  <si>
    <t xml:space="preserve">Чупахівська </t>
  </si>
  <si>
    <t>Нове будівництво з виготовлення відповідної проектної документації водопровідної мережі в с.Попівка по вул. Перемоги, Братів Ковтун, Миру Попівської сільської ради Конотопського району Сумської області. Корегування</t>
  </si>
  <si>
    <t>Попівська</t>
  </si>
  <si>
    <t>с. Попівка</t>
  </si>
  <si>
    <t xml:space="preserve">43,2 м3/добу </t>
  </si>
  <si>
    <t>664 особи та 4 соціальні установи (школа, садочок, ЦНАП, мед. амбулаторія)</t>
  </si>
  <si>
    <t xml:space="preserve"> </t>
  </si>
  <si>
    <t xml:space="preserve">Боромлянська </t>
  </si>
  <si>
    <t>с. Боромля</t>
  </si>
  <si>
    <t>Реконструкція приміщення під споруду подвійного призначення із захисними властивостями протирадіаційного укриття Комишанського ліцею Комишанської сільської ради Охтирського району Сумської області за адресою: 42721 Сумська обл., Охтирський р-н., с.Комиші, вул. Київська, буд.55"</t>
  </si>
  <si>
    <t>с. Комиші</t>
  </si>
  <si>
    <t>Капітальний ремонт (ефективна термомодернізація) Опорного закладу Комишанська загальноосвітня школа І-ІІІ ступенів Комишанської сільської ради Охтирського району Сумської області за адресою 42721 Сумська обл, Охтирський р-н, с.Комиші, вул.Київська, буд.55. Коригування</t>
  </si>
  <si>
    <t>Степанівська</t>
  </si>
  <si>
    <t>смт Степанівка</t>
  </si>
  <si>
    <t xml:space="preserve">Степанівська </t>
  </si>
  <si>
    <t>Чупахівська</t>
  </si>
  <si>
    <t>Ремонт (реставраційний) будівлі ”Народний будинок” КЗ «Центр культури і дозвіля»  за адресою: Сумська область, м. Охтирка, вул. Незалежності, 9</t>
  </si>
  <si>
    <t>ТОВ "Центр експертизи" № 2998 від 12.12.2022</t>
  </si>
  <si>
    <t>Капітальний ремонт будівлі та приміщень спортзалу Хухрянської загальноосвітньої школи І-ІІІ ступенів (опорний заклад освіти) за адресою с. Хухра, вул. Полтаська, 92, Охтирського району, Сумської області</t>
  </si>
  <si>
    <t>реставрація</t>
  </si>
  <si>
    <t>с. Хухра</t>
  </si>
  <si>
    <t>Капітальний ремонт будівлі лікувального корпусу Комунального закладу "Дільнична лікарня Миколаївської селищної ради" за адресою: Білопільський район, смт Миколаївка, вул. Поповича, 33</t>
  </si>
  <si>
    <t>Миколаївська</t>
  </si>
  <si>
    <t>смт Миколаївка</t>
  </si>
  <si>
    <t>2.4</t>
  </si>
  <si>
    <t>2.5</t>
  </si>
  <si>
    <t>2.6</t>
  </si>
  <si>
    <t>2.7</t>
  </si>
  <si>
    <t>2.8</t>
  </si>
  <si>
    <t>2.9</t>
  </si>
  <si>
    <t>2.10</t>
  </si>
  <si>
    <t>3.4</t>
  </si>
  <si>
    <t>3.5</t>
  </si>
  <si>
    <t>3.6</t>
  </si>
  <si>
    <t>3.8</t>
  </si>
  <si>
    <t>3.9</t>
  </si>
  <si>
    <t>3.10</t>
  </si>
  <si>
    <t>3.11</t>
  </si>
  <si>
    <t>3.12</t>
  </si>
  <si>
    <t>3.13</t>
  </si>
  <si>
    <t>3.14</t>
  </si>
  <si>
    <t>3.15</t>
  </si>
  <si>
    <t>3.16</t>
  </si>
  <si>
    <t>3.17</t>
  </si>
  <si>
    <t>3.18</t>
  </si>
  <si>
    <t>Державне підприємство "Державний науково-дослідний та проектно-вишукувальний інститут "НДІПРОЕКТРЕКОНСТРУКЦІЯ", 02.11.2021 №1334/е/21</t>
  </si>
  <si>
    <t xml:space="preserve">Наказ начальника управління житлово-комунального господарства Конотопської міської ради Сумської області від 02.11.2021 №10-ПД </t>
  </si>
  <si>
    <t>2) будівництво об'єктів інфраструктури, зокрема пов'язаних з наданням послуг з вчодопостачання, водовідведення, виробництва теплової енергії, теплопостачання, електропостачання</t>
  </si>
  <si>
    <t>Ні</t>
  </si>
  <si>
    <t>Філія ДП "Укрдержбудекспертиза" в Сумській області, від 30.07.2021
№ 19-0305/01-21</t>
  </si>
  <si>
    <t>Розпорядження Чупахівського селищного голови від 22.12.2021 
№ 99-ОД</t>
  </si>
  <si>
    <t>Капітальний ремонт будівлі Сумського дошкільного навчального закладу (ясла-садок) №10 «Малючок» м. Суми, Сумської області за адресою: проспект Курський,49, м. Суми</t>
  </si>
  <si>
    <t>Суми</t>
  </si>
  <si>
    <t>2213,5 м.кв</t>
  </si>
  <si>
    <t>Капітальний ремонт будівлі Сумського дошкільного навчального закладу (ясла-садок) №16 «Сонечко» м. Суми, Сумської області за адресою: проспект Михайла Лушпи,45 м. Суми</t>
  </si>
  <si>
    <t>3119 м.кв</t>
  </si>
  <si>
    <t>Капітальний ремонт будівлі Сумського дошкільного навчального закладу (ясла-садок) №17 "Радість" м. Суми, Сумської області за адресою: проспект Михайла Лушпи,37 м. Суми</t>
  </si>
  <si>
    <t>3771 м.кв</t>
  </si>
  <si>
    <t>Капітальний ремонт будівлі Сумської початкової школи №32 Сумської міської ради за адресою: вулиця Холодногірська, 47, м. Суми</t>
  </si>
  <si>
    <t>2932 м.кв</t>
  </si>
  <si>
    <t>«Реконструкція-термомодернізація будівлі КУ ССШ №7 ім. М. Савченка СМР по вул. Лесі Українки, 23 в м. Суми (ІІІ черга будівництва)»</t>
  </si>
  <si>
    <t>3370,9 м.кв</t>
  </si>
  <si>
    <t>Філія ДП "Укрдержбудекспертиза" у
Сумській області  № 19-0229/01-22 від 17 листопада 2022</t>
  </si>
  <si>
    <t xml:space="preserve">Реконструкція будівлі комунальної установи Сумська спеціалізована школа І-ІІІ ступенів №17 з впровадженням заходів комплексної термомодернізації за адресою: проспект Михайла Лушпи, 18, м.Суми. Сумської області </t>
  </si>
  <si>
    <t>16363,9 м.кв</t>
  </si>
  <si>
    <t xml:space="preserve">Сумська  </t>
  </si>
  <si>
    <t>Наказ управління капітального будівництва та дорожнього господарства СМР, №П-19 від 23.11.2022</t>
  </si>
  <si>
    <t xml:space="preserve">Сумська </t>
  </si>
  <si>
    <t>3.19</t>
  </si>
  <si>
    <t>3.20</t>
  </si>
  <si>
    <t>3.21</t>
  </si>
  <si>
    <t>3.22</t>
  </si>
  <si>
    <t>3.23</t>
  </si>
  <si>
    <t>с. Підлозіївка</t>
  </si>
  <si>
    <t>Наказ № 55-ОД від 08.05.2023</t>
  </si>
  <si>
    <t>ТОВ "Центр експертизи" №3104 від 18.10.2023</t>
  </si>
  <si>
    <t>Реконструкція каналізаційних очисних споруд у м. Охтирка, вул. Першотравнева</t>
  </si>
  <si>
    <t>м. Конотоп</t>
  </si>
  <si>
    <t>Капітальний ремонт приміщення під лінійний прискорювач Комунального некомерційного підприємства Сумської обласної ради "Сумський обласний клінічний онкологічний центр" розташованого за адресою: м. Суми, вул. Привокзальна, 31</t>
  </si>
  <si>
    <t>Реконструкція будівлі променевого відділення № 1 з прибудовою приміщень для проведення магнітнорезонансної терапії в Комунальному некомерційному підприємстві Сумської обласної ради "Сумський обласний клінічний онкологічний центр" розташованого за адресою: м. Суми, вул. Привокзальна, 31</t>
  </si>
  <si>
    <t>Відновлення ДПТНЗ «Лебединське вище професійне училище лісового господарства»</t>
  </si>
  <si>
    <t xml:space="preserve">Капітальний ремонт (термомодернізація ) закладу середньої освіти I-III ступенів №5 Тростянецької міської ради </t>
  </si>
  <si>
    <t>Капітальний ремонт (термомодернізація) Охтирська загальноосвітня школа І-ІІІ ступенів №5 імені Р.К. Рапія Охтирської міської ради Сумської області</t>
  </si>
  <si>
    <t>Капітальний ремонт (термомодернізація) Охтирська загальноосвітня школа І-ІІІ ступенів № 11, Охтирської міської ради Сумської області</t>
  </si>
  <si>
    <t>Лебединська</t>
  </si>
  <si>
    <t>Охтирська</t>
  </si>
  <si>
    <t>м. Лебедин</t>
  </si>
  <si>
    <t>2.11</t>
  </si>
  <si>
    <t>2.12</t>
  </si>
  <si>
    <t>2.13</t>
  </si>
  <si>
    <t>3.24</t>
  </si>
  <si>
    <t>3.25</t>
  </si>
  <si>
    <t>3.26</t>
  </si>
  <si>
    <t>3.27</t>
  </si>
  <si>
    <t>3.28</t>
  </si>
  <si>
    <t>3.29</t>
  </si>
  <si>
    <t>2.14</t>
  </si>
  <si>
    <t>Будівництво глибоководної свердловини в м. Лебедин Сумської області"</t>
  </si>
  <si>
    <t>Будівництво каналізаційних очисних споруд закритого типу тупик Олешнянський, місто Лебедин, Сумська область"</t>
  </si>
  <si>
    <t>Наказ начальника управління житлово-комунального господарства Лебединської міської ради від 31.08. 2020 року № 24-ОД</t>
  </si>
  <si>
    <t>Рішення виконавчого комітету Лебединської міської ради від 16.01.2019 № 29</t>
  </si>
  <si>
    <t xml:space="preserve"> 500 м3 на добу</t>
  </si>
  <si>
    <t>Будівництво артезіанської глибоководної свердловини потужністю 120 м3/год. в районі вул. М.Немолота в м.Конотоп Сумської області</t>
  </si>
  <si>
    <t>BR-9/4/23-04390083-5354</t>
  </si>
  <si>
    <t>ТОВ "Центр експертизи", від 20.10.2022 №2951</t>
  </si>
  <si>
    <t>Наказ відділу охорони здоров'я та соціального захисту захисту населення Миколаївської селищної ради від 20.10.2022 № 128</t>
  </si>
  <si>
    <t>4250,6 кв.м</t>
  </si>
  <si>
    <t>Конотопська</t>
  </si>
  <si>
    <t xml:space="preserve">Лебединська </t>
  </si>
  <si>
    <t xml:space="preserve"> 459,9 тис. м3/рік
</t>
  </si>
  <si>
    <t>Філія ДП "Укрдержекспертиза" у Сумській області", від 30.06.2020 № 19-0250-20 
(№19-0766-18)</t>
  </si>
  <si>
    <t xml:space="preserve"> ДП "Укрдержбудекспертиза", від 11.03.2018 №00-2062-17/ІЗ,
ТОВ "Укрекспертиза груп" від 09.02.2021 № 0008-4438-21/УЕГ/В</t>
  </si>
  <si>
    <t>188,5 кв.м</t>
  </si>
  <si>
    <t>Реконструкція водогону в с.Мала Павлівка Охтирського району Сумської області по вулицях : Шляхівська, Нафторозвідників, Нафтовиків, Гагаріна, Молодіжна, Новопостроєна, Пріщенка, Заводська, Малинова, 40 років Перемоги, Кринична та по провулках: Санітарний, Шкільний, Шевченка, 40 років Перемоги, Нафтовиків, Нечаїв, Шапарів</t>
  </si>
  <si>
    <t>2788,8 кв.м</t>
  </si>
  <si>
    <t>Філія ДП "Укрдержбудекспертиза" у Сумській області, від 29.07.2022 №19-0124/01-22; ТОВ "Центр експертизи" від 29.06.2021 №2426</t>
  </si>
  <si>
    <t>Наказ відділу освіти Комишанської сільської ради від 08.08.2022 
№39-ОД</t>
  </si>
  <si>
    <t>292 особи</t>
  </si>
  <si>
    <t>Філія ДП "Укрдержбудекспертиза" у Сумській області, від 31.01.2023 №19-0274/01-22</t>
  </si>
  <si>
    <t>Наказ відділу освіти Комишанської сільської ради від 02.02.2023 
№08-ОД</t>
  </si>
  <si>
    <t>Реконструкція міських каналізаційних очисних споруд Комунального підприємства «Міськводоканал» Сумської міської ради потужністю 60 000 м3/добу з виділенням першої черги будівництва потужністю 30 000 м3/добу у м. Суми вул. Гамалія, буд. 40</t>
  </si>
  <si>
    <t>60 000 м3/добу</t>
  </si>
  <si>
    <t>ТОВ "Укрекспертиза", від 27.11.2020 № 01-2809-20/ЕП/КО</t>
  </si>
  <si>
    <t>Наказ КП "Міськводоканал" СМР від 14.12.2020 № 536</t>
  </si>
  <si>
    <t>9,01 м3/доб</t>
  </si>
  <si>
    <t>16,06 м3/доб</t>
  </si>
  <si>
    <t xml:space="preserve">об'єкт </t>
  </si>
  <si>
    <t>Будівництва водогону в смт Чупахівка                       Нове будівництво. Друга черга</t>
  </si>
  <si>
    <t>Капітальне будівництво артезіанської свердловини, с. Гребениківка Боромлянської громади</t>
  </si>
  <si>
    <t>Потужність об’єкта – вода питна 876,0 тис. м³/рік; - артсвердловина потужністю – 120 м³/год.</t>
  </si>
  <si>
    <t>об'єкт</t>
  </si>
  <si>
    <t>BR-9/4/23-24006361-5406</t>
  </si>
  <si>
    <t>BR-9/4/23-24006361-5407</t>
  </si>
  <si>
    <t>CO-10/4/23-04057971-5410</t>
  </si>
  <si>
    <t>BR-9/4/23-24006361-5408</t>
  </si>
  <si>
    <t>BR-9/4/23-24006361-5409</t>
  </si>
  <si>
    <t>CO-9/4/23-04389940-5339</t>
  </si>
  <si>
    <t>CO-9/4/23-04389940-5341</t>
  </si>
  <si>
    <t>БР-9/4/23-04389940-5325</t>
  </si>
  <si>
    <t>RS-9/4/23-04389940-5330</t>
  </si>
  <si>
    <t>Філія ДП "Укрдержбудекспертиза" в Сумській області, від 08.05.2023 №19-0065/01-23</t>
  </si>
  <si>
    <t>Наказ від 10.05.2023 № 30</t>
  </si>
  <si>
    <t>Реконструкцiя каналiзацiйного напiрного колектору вiд КНС № 1А по вул.Соборнiй до мiських очисних споруд, м. Суми</t>
  </si>
  <si>
    <t>триває реєстрація проєкту</t>
  </si>
  <si>
    <t>Територія всієї області</t>
  </si>
  <si>
    <t>державна</t>
  </si>
  <si>
    <t xml:space="preserve">Капітальний ремонт будівлі та приміщень Боромлянського сільського будинку культури, с. Боромля </t>
  </si>
  <si>
    <t>Капітальний ремонт адміністративної будівлі Боромлянської сільської ради, с. Боромля</t>
  </si>
  <si>
    <t>Капітальний ремонт приміщення Боромлянської сільської бібліотеки, с. Боромля</t>
  </si>
  <si>
    <t>Капітальний ремонт приміщення спортивного клубу "Олімпієць" Боромлянської сільської ради, с. Боромля</t>
  </si>
  <si>
    <t>Капітальний ремонт найпростішого укриття Степанівського ліцею Степанівської селищної ради, смт Степанівка</t>
  </si>
  <si>
    <t>CO-10/4/23-39449040-5411</t>
  </si>
  <si>
    <t>CO-10/4/23-39449040-5412</t>
  </si>
  <si>
    <t>RE-9/4/23-24013674-5340</t>
  </si>
  <si>
    <t>RE-9/4/23-24013674-5344</t>
  </si>
  <si>
    <t xml:space="preserve">Перелік проєктів (об’єктів, заходів), які запропоновано реалізовувати за рахунок коштів Фонду ліквідації наслідків збройної агресії (далі - Фонд) у Сумській області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</si>
</sst>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0\ _₽_-;\-* #,##0.00\ _₽_-;_-* &quot;-&quot;??\ _₽_-;_-@_-"/>
    <numFmt numFmtId="166" formatCode="#,##0.000"/>
    <numFmt numFmtId="167" formatCode="0.000"/>
    <numFmt numFmtId="168" formatCode="_-* #,##0.000_-;\-* #,##0.000_-;_-* &quot;-&quot;??_-;_-@_-"/>
  </numFmts>
  <fonts count="3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b/>
      <sz val="16"/>
      <name val="Times New Roman"/>
      <family val="1"/>
      <charset val="204"/>
    </font>
    <font>
      <b/>
      <sz val="18"/>
      <name val="Times New Roman"/>
      <family val="1"/>
      <charset val="204"/>
    </font>
    <font>
      <sz val="10"/>
      <color rgb="FF333333"/>
      <name val="Times New Roman"/>
      <family val="1"/>
      <charset val="204"/>
    </font>
    <font>
      <sz val="14"/>
      <color theme="1"/>
      <name val="Times New Roman"/>
      <family val="1"/>
      <charset val="204"/>
    </font>
    <font>
      <sz val="14"/>
      <color rgb="FFFF0000"/>
      <name val="Times New Roman"/>
      <family val="1"/>
      <charset val="204"/>
    </font>
    <font>
      <sz val="14"/>
      <name val="Arial Cyr"/>
      <charset val="204"/>
    </font>
    <font>
      <sz val="10"/>
      <color theme="1"/>
      <name val="Times New Roman"/>
      <family val="1"/>
      <charset val="204"/>
    </font>
    <font>
      <sz val="9"/>
      <color theme="1"/>
      <name val="Times New Roman"/>
      <family val="1"/>
      <charset val="204"/>
    </font>
    <font>
      <sz val="12"/>
      <color indexed="63"/>
      <name val="Times New Roman"/>
      <family val="1"/>
      <charset val="204"/>
    </font>
    <font>
      <sz val="9"/>
      <name val="Times New Roman"/>
      <family val="1"/>
      <charset val="204"/>
    </font>
    <font>
      <sz val="11"/>
      <color theme="1"/>
      <name val="Calibri"/>
      <family val="2"/>
      <charset val="204"/>
      <scheme val="minor"/>
    </font>
    <font>
      <b/>
      <sz val="14"/>
      <color theme="1"/>
      <name val="Times New Roman"/>
      <family val="1"/>
      <charset val="204"/>
    </font>
    <font>
      <sz val="8"/>
      <name val="Calibri"/>
      <family val="2"/>
      <charset val="204"/>
      <scheme val="minor"/>
    </font>
    <font>
      <sz val="14"/>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xf numFmtId="0" fontId="1" fillId="0" borderId="0"/>
    <xf numFmtId="165" fontId="1" fillId="0" borderId="0" applyFont="0" applyFill="0" applyBorder="0" applyAlignment="0" applyProtection="0"/>
    <xf numFmtId="43" fontId="28" fillId="0" borderId="0" applyFont="0" applyFill="0" applyBorder="0" applyAlignment="0" applyProtection="0"/>
  </cellStyleXfs>
  <cellXfs count="150">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9" fillId="0" borderId="0" xfId="1" applyNumberFormat="1" applyFont="1" applyAlignment="1">
      <alignment horizontal="center" vertical="center"/>
    </xf>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167" fontId="16" fillId="0" borderId="1" xfId="1" applyNumberFormat="1" applyFont="1" applyBorder="1" applyAlignment="1">
      <alignment horizontal="center" vertical="center"/>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164" fontId="16" fillId="0" borderId="1" xfId="1" applyNumberFormat="1" applyFont="1" applyBorder="1" applyAlignment="1">
      <alignment horizontal="center" vertical="center"/>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8" fillId="0" borderId="1" xfId="1" applyNumberFormat="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8" fillId="0" borderId="1" xfId="1" applyFont="1" applyBorder="1" applyAlignment="1">
      <alignment horizontal="center" vertical="center"/>
    </xf>
    <xf numFmtId="0" fontId="19"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18" fillId="0" borderId="1" xfId="1" applyFont="1" applyBorder="1" applyAlignment="1">
      <alignment horizontal="left" vertical="center"/>
    </xf>
    <xf numFmtId="0" fontId="7" fillId="2" borderId="1" xfId="1" applyFont="1" applyFill="1" applyBorder="1" applyAlignment="1">
      <alignment horizontal="center" vertical="center" wrapText="1"/>
    </xf>
    <xf numFmtId="167" fontId="7" fillId="0" borderId="1" xfId="0" applyNumberFormat="1" applyFont="1" applyBorder="1" applyAlignment="1">
      <alignment horizontal="center" vertical="center" wrapText="1"/>
    </xf>
    <xf numFmtId="0" fontId="3" fillId="0" borderId="1" xfId="1" applyFont="1" applyBorder="1" applyAlignment="1">
      <alignment horizontal="center" vertical="center"/>
    </xf>
    <xf numFmtId="0" fontId="9" fillId="3" borderId="1" xfId="1" applyFont="1" applyFill="1" applyBorder="1" applyAlignment="1">
      <alignment horizontal="center" textRotation="90"/>
    </xf>
    <xf numFmtId="0" fontId="12" fillId="0" borderId="1" xfId="1" applyFont="1" applyBorder="1" applyAlignment="1">
      <alignment textRotation="90"/>
    </xf>
    <xf numFmtId="49" fontId="7" fillId="2" borderId="1" xfId="1" applyNumberFormat="1" applyFont="1" applyFill="1" applyBorder="1" applyAlignment="1">
      <alignment horizontal="center" vertical="center"/>
    </xf>
    <xf numFmtId="0" fontId="21" fillId="2" borderId="1" xfId="0" applyFont="1" applyFill="1" applyBorder="1" applyAlignment="1">
      <alignment horizontal="center" vertical="center"/>
    </xf>
    <xf numFmtId="164" fontId="7" fillId="2" borderId="1" xfId="1" applyNumberFormat="1" applyFont="1" applyFill="1" applyBorder="1" applyAlignment="1">
      <alignment horizontal="center" vertical="center"/>
    </xf>
    <xf numFmtId="0" fontId="7" fillId="2" borderId="1" xfId="1" applyFont="1" applyFill="1" applyBorder="1" applyAlignment="1">
      <alignment horizontal="center" vertical="center"/>
    </xf>
    <xf numFmtId="167" fontId="7" fillId="2" borderId="1" xfId="0" applyNumberFormat="1" applyFont="1" applyFill="1" applyBorder="1" applyAlignment="1">
      <alignment horizontal="center" vertical="center" wrapText="1"/>
    </xf>
    <xf numFmtId="0" fontId="21"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168" fontId="21" fillId="2" borderId="1" xfId="3" applyNumberFormat="1" applyFont="1" applyFill="1" applyBorder="1" applyAlignment="1">
      <alignment horizontal="center" vertical="center"/>
    </xf>
    <xf numFmtId="168" fontId="21" fillId="2" borderId="1" xfId="3" applyNumberFormat="1" applyFont="1" applyFill="1" applyBorder="1" applyAlignment="1">
      <alignment horizontal="left" vertical="center"/>
    </xf>
    <xf numFmtId="0" fontId="7" fillId="2" borderId="1" xfId="1" applyFont="1" applyFill="1" applyBorder="1" applyAlignment="1">
      <alignment horizontal="left" vertical="center" wrapText="1"/>
    </xf>
    <xf numFmtId="168" fontId="7" fillId="2" borderId="1" xfId="3" applyNumberFormat="1" applyFont="1" applyFill="1" applyBorder="1" applyAlignment="1">
      <alignment horizontal="center" vertical="center"/>
    </xf>
    <xf numFmtId="168" fontId="29" fillId="2" borderId="1" xfId="3" applyNumberFormat="1" applyFont="1" applyFill="1" applyBorder="1" applyAlignment="1">
      <alignment horizontal="left" vertical="center"/>
    </xf>
    <xf numFmtId="168" fontId="29" fillId="2" borderId="1" xfId="3" applyNumberFormat="1" applyFont="1" applyFill="1" applyBorder="1" applyAlignment="1">
      <alignment horizontal="center" vertical="center"/>
    </xf>
    <xf numFmtId="168" fontId="11" fillId="2" borderId="1" xfId="3" applyNumberFormat="1" applyFont="1" applyFill="1" applyBorder="1" applyAlignment="1">
      <alignment horizontal="center" vertical="center"/>
    </xf>
    <xf numFmtId="167" fontId="7" fillId="2" borderId="1" xfId="1" applyNumberFormat="1" applyFont="1" applyFill="1" applyBorder="1" applyAlignment="1">
      <alignment horizontal="center" vertical="center"/>
    </xf>
    <xf numFmtId="0" fontId="3" fillId="2" borderId="1" xfId="1" applyFont="1" applyFill="1" applyBorder="1" applyAlignment="1">
      <alignment horizontal="center" vertical="center" textRotation="90" wrapText="1"/>
    </xf>
    <xf numFmtId="167" fontId="5"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12" fillId="2" borderId="0" xfId="1" applyFont="1" applyFill="1" applyAlignment="1">
      <alignment vertical="center"/>
    </xf>
    <xf numFmtId="0" fontId="1" fillId="2" borderId="0" xfId="1" applyFill="1" applyAlignment="1">
      <alignment vertical="center"/>
    </xf>
    <xf numFmtId="167" fontId="11" fillId="2" borderId="1" xfId="1" applyNumberFormat="1" applyFont="1" applyFill="1" applyBorder="1" applyAlignment="1">
      <alignment horizontal="center" vertical="center"/>
    </xf>
    <xf numFmtId="167" fontId="7" fillId="2" borderId="1" xfId="1" applyNumberFormat="1" applyFont="1" applyFill="1" applyBorder="1" applyAlignment="1">
      <alignment horizontal="center" vertical="center" wrapText="1"/>
    </xf>
    <xf numFmtId="167" fontId="11" fillId="2" borderId="1" xfId="1" applyNumberFormat="1" applyFont="1" applyFill="1" applyBorder="1" applyAlignment="1">
      <alignment horizontal="center" vertical="center" wrapText="1"/>
    </xf>
    <xf numFmtId="0" fontId="3" fillId="2" borderId="1" xfId="1" applyFont="1" applyFill="1" applyBorder="1" applyAlignment="1">
      <alignment horizontal="center" vertical="center" wrapText="1"/>
    </xf>
    <xf numFmtId="0" fontId="31" fillId="2" borderId="1" xfId="0" applyFont="1" applyFill="1" applyBorder="1" applyAlignment="1">
      <alignment horizontal="center" vertical="center"/>
    </xf>
    <xf numFmtId="166" fontId="7" fillId="2" borderId="1" xfId="1" applyNumberFormat="1" applyFont="1" applyFill="1" applyBorder="1" applyAlignment="1">
      <alignment horizontal="center" vertical="center"/>
    </xf>
    <xf numFmtId="166" fontId="11" fillId="2" borderId="1" xfId="1" applyNumberFormat="1" applyFont="1" applyFill="1" applyBorder="1" applyAlignment="1">
      <alignment horizontal="center" vertical="center"/>
    </xf>
    <xf numFmtId="167" fontId="3" fillId="2" borderId="1" xfId="0" applyNumberFormat="1" applyFont="1" applyFill="1" applyBorder="1" applyAlignment="1">
      <alignment horizontal="center" vertical="center" wrapText="1"/>
    </xf>
    <xf numFmtId="0" fontId="11" fillId="2" borderId="1" xfId="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xf>
    <xf numFmtId="0" fontId="10" fillId="2" borderId="1" xfId="1" applyFont="1" applyFill="1" applyBorder="1" applyAlignment="1">
      <alignment horizontal="center" vertical="center"/>
    </xf>
    <xf numFmtId="0" fontId="1" fillId="2" borderId="1" xfId="1" applyFill="1" applyBorder="1"/>
    <xf numFmtId="0" fontId="3" fillId="2" borderId="1" xfId="0" applyFont="1" applyFill="1" applyBorder="1" applyAlignment="1">
      <alignment horizontal="left" vertical="center" wrapText="1"/>
    </xf>
    <xf numFmtId="0" fontId="15" fillId="2" borderId="0" xfId="1" applyFont="1" applyFill="1" applyAlignment="1">
      <alignment horizontal="left"/>
    </xf>
    <xf numFmtId="0" fontId="1" fillId="2" borderId="0" xfId="1" applyFill="1" applyAlignment="1">
      <alignment horizontal="center"/>
    </xf>
    <xf numFmtId="2" fontId="7" fillId="2" borderId="1" xfId="3" applyNumberFormat="1" applyFont="1" applyFill="1" applyBorder="1" applyAlignment="1">
      <alignment horizontal="center" vertical="center"/>
    </xf>
    <xf numFmtId="2" fontId="11" fillId="2" borderId="1" xfId="3" applyNumberFormat="1" applyFont="1" applyFill="1" applyBorder="1" applyAlignment="1">
      <alignment horizontal="center" vertical="center"/>
    </xf>
    <xf numFmtId="0" fontId="25" fillId="2" borderId="1" xfId="0" applyFont="1" applyFill="1" applyBorder="1" applyAlignment="1">
      <alignment horizontal="center" vertical="center" wrapText="1"/>
    </xf>
    <xf numFmtId="1" fontId="7" fillId="2" borderId="1" xfId="1" applyNumberFormat="1" applyFont="1" applyFill="1" applyBorder="1" applyAlignment="1">
      <alignment horizontal="center" vertical="center"/>
    </xf>
    <xf numFmtId="0" fontId="11" fillId="2" borderId="1" xfId="1" applyFont="1" applyFill="1" applyBorder="1" applyAlignment="1">
      <alignment horizontal="left" vertical="center"/>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167" fontId="4" fillId="2" borderId="1" xfId="1" applyNumberFormat="1" applyFont="1" applyFill="1" applyBorder="1" applyAlignment="1">
      <alignment horizontal="center" vertical="center"/>
    </xf>
    <xf numFmtId="167" fontId="18" fillId="2" borderId="1" xfId="1" applyNumberFormat="1" applyFont="1" applyFill="1" applyBorder="1" applyAlignment="1">
      <alignment horizontal="center" vertical="center"/>
    </xf>
    <xf numFmtId="164" fontId="16" fillId="2" borderId="1" xfId="1" applyNumberFormat="1" applyFont="1" applyFill="1" applyBorder="1" applyAlignment="1">
      <alignment horizontal="center" vertical="center"/>
    </xf>
    <xf numFmtId="0" fontId="16" fillId="2" borderId="1" xfId="1" applyFont="1" applyFill="1" applyBorder="1" applyAlignment="1">
      <alignment horizontal="center" vertical="center"/>
    </xf>
    <xf numFmtId="0" fontId="20"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0" fontId="7" fillId="2" borderId="0" xfId="0" applyFont="1" applyFill="1" applyAlignment="1">
      <alignment horizontal="left" vertical="center" wrapText="1"/>
    </xf>
    <xf numFmtId="0" fontId="26" fillId="2" borderId="0" xfId="0" applyFont="1" applyFill="1" applyAlignment="1">
      <alignment horizontal="center" vertical="center" wrapText="1"/>
    </xf>
    <xf numFmtId="2" fontId="7" fillId="2" borderId="1" xfId="1"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166" fontId="11" fillId="2" borderId="1" xfId="1"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3" fillId="2" borderId="0" xfId="1" applyFont="1" applyFill="1" applyAlignment="1">
      <alignment vertical="center"/>
    </xf>
    <xf numFmtId="0" fontId="5" fillId="2" borderId="1" xfId="1" applyFont="1" applyFill="1" applyBorder="1" applyAlignment="1">
      <alignment horizontal="center" vertical="center" wrapText="1"/>
    </xf>
    <xf numFmtId="0" fontId="22" fillId="2" borderId="1" xfId="1" applyFont="1" applyFill="1" applyBorder="1" applyAlignment="1">
      <alignment horizontal="center" vertical="center" wrapText="1"/>
    </xf>
    <xf numFmtId="0" fontId="21" fillId="2" borderId="0" xfId="0" applyFont="1" applyFill="1" applyAlignment="1">
      <alignment horizontal="left" vertical="center" wrapText="1"/>
    </xf>
    <xf numFmtId="0" fontId="20"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27" fillId="2" borderId="1" xfId="1" applyFont="1" applyFill="1" applyBorder="1" applyAlignment="1">
      <alignment horizontal="center" vertical="top" wrapText="1"/>
    </xf>
    <xf numFmtId="0" fontId="15" fillId="2" borderId="0" xfId="1" applyFont="1" applyFill="1" applyAlignment="1">
      <alignment horizontal="center"/>
    </xf>
    <xf numFmtId="167" fontId="15" fillId="2" borderId="0" xfId="1" applyNumberFormat="1" applyFont="1" applyFill="1" applyAlignment="1">
      <alignment horizontal="center"/>
    </xf>
    <xf numFmtId="164" fontId="15" fillId="2" borderId="0" xfId="1" applyNumberFormat="1" applyFont="1" applyFill="1" applyAlignment="1">
      <alignment horizontal="center"/>
    </xf>
    <xf numFmtId="0" fontId="9" fillId="2" borderId="0" xfId="1" applyFont="1" applyFill="1"/>
    <xf numFmtId="0" fontId="15" fillId="2" borderId="0" xfId="1" applyFont="1" applyFill="1"/>
    <xf numFmtId="0" fontId="14" fillId="2" borderId="0" xfId="1" applyFont="1" applyFill="1"/>
    <xf numFmtId="0" fontId="1" fillId="2" borderId="0" xfId="1" applyFill="1" applyAlignment="1">
      <alignment wrapText="1"/>
    </xf>
    <xf numFmtId="167" fontId="1" fillId="2" borderId="0" xfId="1" applyNumberFormat="1" applyFill="1" applyAlignment="1">
      <alignment horizontal="center"/>
    </xf>
    <xf numFmtId="164" fontId="1" fillId="2" borderId="0" xfId="1" applyNumberFormat="1" applyFill="1" applyAlignment="1">
      <alignment horizontal="center"/>
    </xf>
    <xf numFmtId="0" fontId="12" fillId="2" borderId="0" xfId="1" applyFont="1" applyFill="1"/>
    <xf numFmtId="0" fontId="1" fillId="2" borderId="0" xfId="1" applyFill="1"/>
    <xf numFmtId="0" fontId="5" fillId="2" borderId="0" xfId="1" applyFont="1" applyFill="1" applyAlignment="1">
      <alignment horizontal="center" vertical="center"/>
    </xf>
    <xf numFmtId="0" fontId="8" fillId="2" borderId="0" xfId="1" applyFont="1" applyFill="1"/>
    <xf numFmtId="0" fontId="15" fillId="2" borderId="0" xfId="1" applyFont="1" applyFill="1" applyAlignment="1">
      <alignment horizontal="left" vertical="center"/>
    </xf>
    <xf numFmtId="0" fontId="7" fillId="0" borderId="1" xfId="1" applyFont="1" applyBorder="1" applyAlignment="1">
      <alignment horizontal="center" vertical="center" wrapText="1"/>
    </xf>
    <xf numFmtId="0" fontId="7" fillId="2" borderId="0" xfId="1" applyFont="1" applyFill="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2" fillId="0" borderId="7" xfId="1" applyFont="1" applyBorder="1" applyAlignment="1">
      <alignment horizontal="center" vertical="center" wrapText="1"/>
    </xf>
  </cellXfs>
  <cellStyles count="4">
    <cellStyle name="Звичайний" xfId="0" builtinId="0"/>
    <cellStyle name="Звичайний 4" xfId="1" xr:uid="{00000000-0005-0000-0000-000001000000}"/>
    <cellStyle name="Фінансовий" xfId="3" builtinId="3"/>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8"/>
  <sheetViews>
    <sheetView tabSelected="1" view="pageBreakPreview" topLeftCell="A2" zoomScale="60" zoomScaleNormal="70" workbookViewId="0">
      <pane ySplit="5" topLeftCell="A7" activePane="bottomLeft" state="frozen"/>
      <selection activeCell="A2" sqref="A2"/>
      <selection pane="bottomLeft" activeCell="J12" sqref="J12"/>
    </sheetView>
  </sheetViews>
  <sheetFormatPr defaultRowHeight="20.25" x14ac:dyDescent="0.3"/>
  <cols>
    <col min="1" max="1" width="8.28515625" style="9" customWidth="1"/>
    <col min="2" max="2" width="52.5703125" style="9" customWidth="1"/>
    <col min="3" max="3" width="24.28515625" style="9" customWidth="1"/>
    <col min="4" max="4" width="21.28515625" style="3" customWidth="1"/>
    <col min="5" max="6" width="16.5703125" style="20" customWidth="1"/>
    <col min="7" max="7" width="22.28515625" style="20" customWidth="1"/>
    <col min="8" max="8" width="26.28515625" style="20" customWidth="1"/>
    <col min="9" max="9" width="19.5703125" style="5" customWidth="1"/>
    <col min="10" max="10" width="20.7109375" style="5" customWidth="1"/>
    <col min="11" max="11" width="16.42578125" style="5" customWidth="1"/>
    <col min="12" max="12" width="17" style="5" customWidth="1"/>
    <col min="13" max="13" width="14.7109375" style="4" customWidth="1"/>
    <col min="14" max="14" width="10.7109375" style="4" customWidth="1"/>
    <col min="15" max="15" width="15.28515625" style="5" customWidth="1"/>
    <col min="16" max="16" width="5.7109375" style="14" customWidth="1"/>
    <col min="17" max="20" width="20.7109375" style="1" customWidth="1"/>
    <col min="21" max="21" width="24.28515625" style="1" customWidth="1"/>
    <col min="22" max="22" width="18.7109375" style="90"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7.8554687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7109375" style="1" customWidth="1"/>
    <col min="260" max="260" width="18.42578125" style="1" customWidth="1"/>
    <col min="261" max="261" width="20.42578125" style="1" customWidth="1"/>
    <col min="262" max="262" width="20.28515625" style="1" customWidth="1"/>
    <col min="263" max="263" width="20.85546875" style="1" customWidth="1"/>
    <col min="264" max="264" width="12.285156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28515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7109375" style="1" customWidth="1"/>
    <col min="516" max="516" width="18.42578125" style="1" customWidth="1"/>
    <col min="517" max="517" width="20.42578125" style="1" customWidth="1"/>
    <col min="518" max="518" width="20.28515625" style="1" customWidth="1"/>
    <col min="519" max="519" width="20.85546875" style="1" customWidth="1"/>
    <col min="520" max="520" width="12.285156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28515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7109375" style="1" customWidth="1"/>
    <col min="772" max="772" width="18.42578125" style="1" customWidth="1"/>
    <col min="773" max="773" width="20.42578125" style="1" customWidth="1"/>
    <col min="774" max="774" width="20.28515625" style="1" customWidth="1"/>
    <col min="775" max="775" width="20.85546875" style="1" customWidth="1"/>
    <col min="776" max="776" width="12.285156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28515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7109375" style="1" customWidth="1"/>
    <col min="1028" max="1028" width="18.42578125" style="1" customWidth="1"/>
    <col min="1029" max="1029" width="20.42578125" style="1" customWidth="1"/>
    <col min="1030" max="1030" width="20.28515625" style="1" customWidth="1"/>
    <col min="1031" max="1031" width="20.85546875" style="1" customWidth="1"/>
    <col min="1032" max="1032" width="12.285156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28515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7109375" style="1" customWidth="1"/>
    <col min="1284" max="1284" width="18.42578125" style="1" customWidth="1"/>
    <col min="1285" max="1285" width="20.42578125" style="1" customWidth="1"/>
    <col min="1286" max="1286" width="20.28515625" style="1" customWidth="1"/>
    <col min="1287" max="1287" width="20.85546875" style="1" customWidth="1"/>
    <col min="1288" max="1288" width="12.285156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28515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7109375" style="1" customWidth="1"/>
    <col min="1540" max="1540" width="18.42578125" style="1" customWidth="1"/>
    <col min="1541" max="1541" width="20.42578125" style="1" customWidth="1"/>
    <col min="1542" max="1542" width="20.28515625" style="1" customWidth="1"/>
    <col min="1543" max="1543" width="20.85546875" style="1" customWidth="1"/>
    <col min="1544" max="1544" width="12.285156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28515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7109375" style="1" customWidth="1"/>
    <col min="1796" max="1796" width="18.42578125" style="1" customWidth="1"/>
    <col min="1797" max="1797" width="20.42578125" style="1" customWidth="1"/>
    <col min="1798" max="1798" width="20.28515625" style="1" customWidth="1"/>
    <col min="1799" max="1799" width="20.85546875" style="1" customWidth="1"/>
    <col min="1800" max="1800" width="12.285156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28515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7109375" style="1" customWidth="1"/>
    <col min="2052" max="2052" width="18.42578125" style="1" customWidth="1"/>
    <col min="2053" max="2053" width="20.42578125" style="1" customWidth="1"/>
    <col min="2054" max="2054" width="20.28515625" style="1" customWidth="1"/>
    <col min="2055" max="2055" width="20.85546875" style="1" customWidth="1"/>
    <col min="2056" max="2056" width="12.285156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28515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7109375" style="1" customWidth="1"/>
    <col min="2308" max="2308" width="18.42578125" style="1" customWidth="1"/>
    <col min="2309" max="2309" width="20.42578125" style="1" customWidth="1"/>
    <col min="2310" max="2310" width="20.28515625" style="1" customWidth="1"/>
    <col min="2311" max="2311" width="20.85546875" style="1" customWidth="1"/>
    <col min="2312" max="2312" width="12.285156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28515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7109375" style="1" customWidth="1"/>
    <col min="2564" max="2564" width="18.42578125" style="1" customWidth="1"/>
    <col min="2565" max="2565" width="20.42578125" style="1" customWidth="1"/>
    <col min="2566" max="2566" width="20.28515625" style="1" customWidth="1"/>
    <col min="2567" max="2567" width="20.85546875" style="1" customWidth="1"/>
    <col min="2568" max="2568" width="12.285156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28515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7109375" style="1" customWidth="1"/>
    <col min="2820" max="2820" width="18.42578125" style="1" customWidth="1"/>
    <col min="2821" max="2821" width="20.42578125" style="1" customWidth="1"/>
    <col min="2822" max="2822" width="20.28515625" style="1" customWidth="1"/>
    <col min="2823" max="2823" width="20.85546875" style="1" customWidth="1"/>
    <col min="2824" max="2824" width="12.285156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28515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7109375" style="1" customWidth="1"/>
    <col min="3076" max="3076" width="18.42578125" style="1" customWidth="1"/>
    <col min="3077" max="3077" width="20.42578125" style="1" customWidth="1"/>
    <col min="3078" max="3078" width="20.28515625" style="1" customWidth="1"/>
    <col min="3079" max="3079" width="20.85546875" style="1" customWidth="1"/>
    <col min="3080" max="3080" width="12.285156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28515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7109375" style="1" customWidth="1"/>
    <col min="3332" max="3332" width="18.42578125" style="1" customWidth="1"/>
    <col min="3333" max="3333" width="20.42578125" style="1" customWidth="1"/>
    <col min="3334" max="3334" width="20.28515625" style="1" customWidth="1"/>
    <col min="3335" max="3335" width="20.85546875" style="1" customWidth="1"/>
    <col min="3336" max="3336" width="12.285156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28515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7109375" style="1" customWidth="1"/>
    <col min="3588" max="3588" width="18.42578125" style="1" customWidth="1"/>
    <col min="3589" max="3589" width="20.42578125" style="1" customWidth="1"/>
    <col min="3590" max="3590" width="20.28515625" style="1" customWidth="1"/>
    <col min="3591" max="3591" width="20.85546875" style="1" customWidth="1"/>
    <col min="3592" max="3592" width="12.285156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28515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7109375" style="1" customWidth="1"/>
    <col min="3844" max="3844" width="18.42578125" style="1" customWidth="1"/>
    <col min="3845" max="3845" width="20.42578125" style="1" customWidth="1"/>
    <col min="3846" max="3846" width="20.28515625" style="1" customWidth="1"/>
    <col min="3847" max="3847" width="20.85546875" style="1" customWidth="1"/>
    <col min="3848" max="3848" width="12.285156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28515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7109375" style="1" customWidth="1"/>
    <col min="4100" max="4100" width="18.42578125" style="1" customWidth="1"/>
    <col min="4101" max="4101" width="20.42578125" style="1" customWidth="1"/>
    <col min="4102" max="4102" width="20.28515625" style="1" customWidth="1"/>
    <col min="4103" max="4103" width="20.85546875" style="1" customWidth="1"/>
    <col min="4104" max="4104" width="12.285156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28515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7109375" style="1" customWidth="1"/>
    <col min="4356" max="4356" width="18.42578125" style="1" customWidth="1"/>
    <col min="4357" max="4357" width="20.42578125" style="1" customWidth="1"/>
    <col min="4358" max="4358" width="20.28515625" style="1" customWidth="1"/>
    <col min="4359" max="4359" width="20.85546875" style="1" customWidth="1"/>
    <col min="4360" max="4360" width="12.285156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28515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7109375" style="1" customWidth="1"/>
    <col min="4612" max="4612" width="18.42578125" style="1" customWidth="1"/>
    <col min="4613" max="4613" width="20.42578125" style="1" customWidth="1"/>
    <col min="4614" max="4614" width="20.28515625" style="1" customWidth="1"/>
    <col min="4615" max="4615" width="20.85546875" style="1" customWidth="1"/>
    <col min="4616" max="4616" width="12.285156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28515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7109375" style="1" customWidth="1"/>
    <col min="4868" max="4868" width="18.42578125" style="1" customWidth="1"/>
    <col min="4869" max="4869" width="20.42578125" style="1" customWidth="1"/>
    <col min="4870" max="4870" width="20.28515625" style="1" customWidth="1"/>
    <col min="4871" max="4871" width="20.85546875" style="1" customWidth="1"/>
    <col min="4872" max="4872" width="12.285156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28515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7109375" style="1" customWidth="1"/>
    <col min="5124" max="5124" width="18.42578125" style="1" customWidth="1"/>
    <col min="5125" max="5125" width="20.42578125" style="1" customWidth="1"/>
    <col min="5126" max="5126" width="20.28515625" style="1" customWidth="1"/>
    <col min="5127" max="5127" width="20.85546875" style="1" customWidth="1"/>
    <col min="5128" max="5128" width="12.285156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28515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7109375" style="1" customWidth="1"/>
    <col min="5380" max="5380" width="18.42578125" style="1" customWidth="1"/>
    <col min="5381" max="5381" width="20.42578125" style="1" customWidth="1"/>
    <col min="5382" max="5382" width="20.28515625" style="1" customWidth="1"/>
    <col min="5383" max="5383" width="20.85546875" style="1" customWidth="1"/>
    <col min="5384" max="5384" width="12.285156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28515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7109375" style="1" customWidth="1"/>
    <col min="5636" max="5636" width="18.42578125" style="1" customWidth="1"/>
    <col min="5637" max="5637" width="20.42578125" style="1" customWidth="1"/>
    <col min="5638" max="5638" width="20.28515625" style="1" customWidth="1"/>
    <col min="5639" max="5639" width="20.85546875" style="1" customWidth="1"/>
    <col min="5640" max="5640" width="12.285156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28515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7109375" style="1" customWidth="1"/>
    <col min="5892" max="5892" width="18.42578125" style="1" customWidth="1"/>
    <col min="5893" max="5893" width="20.42578125" style="1" customWidth="1"/>
    <col min="5894" max="5894" width="20.28515625" style="1" customWidth="1"/>
    <col min="5895" max="5895" width="20.85546875" style="1" customWidth="1"/>
    <col min="5896" max="5896" width="12.285156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28515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7109375" style="1" customWidth="1"/>
    <col min="6148" max="6148" width="18.42578125" style="1" customWidth="1"/>
    <col min="6149" max="6149" width="20.42578125" style="1" customWidth="1"/>
    <col min="6150" max="6150" width="20.28515625" style="1" customWidth="1"/>
    <col min="6151" max="6151" width="20.85546875" style="1" customWidth="1"/>
    <col min="6152" max="6152" width="12.285156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28515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7109375" style="1" customWidth="1"/>
    <col min="6404" max="6404" width="18.42578125" style="1" customWidth="1"/>
    <col min="6405" max="6405" width="20.42578125" style="1" customWidth="1"/>
    <col min="6406" max="6406" width="20.28515625" style="1" customWidth="1"/>
    <col min="6407" max="6407" width="20.85546875" style="1" customWidth="1"/>
    <col min="6408" max="6408" width="12.285156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28515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7109375" style="1" customWidth="1"/>
    <col min="6660" max="6660" width="18.42578125" style="1" customWidth="1"/>
    <col min="6661" max="6661" width="20.42578125" style="1" customWidth="1"/>
    <col min="6662" max="6662" width="20.28515625" style="1" customWidth="1"/>
    <col min="6663" max="6663" width="20.85546875" style="1" customWidth="1"/>
    <col min="6664" max="6664" width="12.285156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28515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7109375" style="1" customWidth="1"/>
    <col min="6916" max="6916" width="18.42578125" style="1" customWidth="1"/>
    <col min="6917" max="6917" width="20.42578125" style="1" customWidth="1"/>
    <col min="6918" max="6918" width="20.28515625" style="1" customWidth="1"/>
    <col min="6919" max="6919" width="20.85546875" style="1" customWidth="1"/>
    <col min="6920" max="6920" width="12.285156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28515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7109375" style="1" customWidth="1"/>
    <col min="7172" max="7172" width="18.42578125" style="1" customWidth="1"/>
    <col min="7173" max="7173" width="20.42578125" style="1" customWidth="1"/>
    <col min="7174" max="7174" width="20.28515625" style="1" customWidth="1"/>
    <col min="7175" max="7175" width="20.85546875" style="1" customWidth="1"/>
    <col min="7176" max="7176" width="12.285156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28515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7109375" style="1" customWidth="1"/>
    <col min="7428" max="7428" width="18.42578125" style="1" customWidth="1"/>
    <col min="7429" max="7429" width="20.42578125" style="1" customWidth="1"/>
    <col min="7430" max="7430" width="20.28515625" style="1" customWidth="1"/>
    <col min="7431" max="7431" width="20.85546875" style="1" customWidth="1"/>
    <col min="7432" max="7432" width="12.285156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28515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7109375" style="1" customWidth="1"/>
    <col min="7684" max="7684" width="18.42578125" style="1" customWidth="1"/>
    <col min="7685" max="7685" width="20.42578125" style="1" customWidth="1"/>
    <col min="7686" max="7686" width="20.28515625" style="1" customWidth="1"/>
    <col min="7687" max="7687" width="20.85546875" style="1" customWidth="1"/>
    <col min="7688" max="7688" width="12.285156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28515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7109375" style="1" customWidth="1"/>
    <col min="7940" max="7940" width="18.42578125" style="1" customWidth="1"/>
    <col min="7941" max="7941" width="20.42578125" style="1" customWidth="1"/>
    <col min="7942" max="7942" width="20.28515625" style="1" customWidth="1"/>
    <col min="7943" max="7943" width="20.85546875" style="1" customWidth="1"/>
    <col min="7944" max="7944" width="12.285156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28515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7109375" style="1" customWidth="1"/>
    <col min="8196" max="8196" width="18.42578125" style="1" customWidth="1"/>
    <col min="8197" max="8197" width="20.42578125" style="1" customWidth="1"/>
    <col min="8198" max="8198" width="20.28515625" style="1" customWidth="1"/>
    <col min="8199" max="8199" width="20.85546875" style="1" customWidth="1"/>
    <col min="8200" max="8200" width="12.285156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28515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7109375" style="1" customWidth="1"/>
    <col min="8452" max="8452" width="18.42578125" style="1" customWidth="1"/>
    <col min="8453" max="8453" width="20.42578125" style="1" customWidth="1"/>
    <col min="8454" max="8454" width="20.28515625" style="1" customWidth="1"/>
    <col min="8455" max="8455" width="20.85546875" style="1" customWidth="1"/>
    <col min="8456" max="8456" width="12.285156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28515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7109375" style="1" customWidth="1"/>
    <col min="8708" max="8708" width="18.42578125" style="1" customWidth="1"/>
    <col min="8709" max="8709" width="20.42578125" style="1" customWidth="1"/>
    <col min="8710" max="8710" width="20.28515625" style="1" customWidth="1"/>
    <col min="8711" max="8711" width="20.85546875" style="1" customWidth="1"/>
    <col min="8712" max="8712" width="12.285156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28515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7109375" style="1" customWidth="1"/>
    <col min="8964" max="8964" width="18.42578125" style="1" customWidth="1"/>
    <col min="8965" max="8965" width="20.42578125" style="1" customWidth="1"/>
    <col min="8966" max="8966" width="20.28515625" style="1" customWidth="1"/>
    <col min="8967" max="8967" width="20.85546875" style="1" customWidth="1"/>
    <col min="8968" max="8968" width="12.285156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28515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7109375" style="1" customWidth="1"/>
    <col min="9220" max="9220" width="18.42578125" style="1" customWidth="1"/>
    <col min="9221" max="9221" width="20.42578125" style="1" customWidth="1"/>
    <col min="9222" max="9222" width="20.28515625" style="1" customWidth="1"/>
    <col min="9223" max="9223" width="20.85546875" style="1" customWidth="1"/>
    <col min="9224" max="9224" width="12.285156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28515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7109375" style="1" customWidth="1"/>
    <col min="9476" max="9476" width="18.42578125" style="1" customWidth="1"/>
    <col min="9477" max="9477" width="20.42578125" style="1" customWidth="1"/>
    <col min="9478" max="9478" width="20.28515625" style="1" customWidth="1"/>
    <col min="9479" max="9479" width="20.85546875" style="1" customWidth="1"/>
    <col min="9480" max="9480" width="12.285156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28515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7109375" style="1" customWidth="1"/>
    <col min="9732" max="9732" width="18.42578125" style="1" customWidth="1"/>
    <col min="9733" max="9733" width="20.42578125" style="1" customWidth="1"/>
    <col min="9734" max="9734" width="20.28515625" style="1" customWidth="1"/>
    <col min="9735" max="9735" width="20.85546875" style="1" customWidth="1"/>
    <col min="9736" max="9736" width="12.285156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28515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7109375" style="1" customWidth="1"/>
    <col min="9988" max="9988" width="18.42578125" style="1" customWidth="1"/>
    <col min="9989" max="9989" width="20.42578125" style="1" customWidth="1"/>
    <col min="9990" max="9990" width="20.28515625" style="1" customWidth="1"/>
    <col min="9991" max="9991" width="20.85546875" style="1" customWidth="1"/>
    <col min="9992" max="9992" width="12.285156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28515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710937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285156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28515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710937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285156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28515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710937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285156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28515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710937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285156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28515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710937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285156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28515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710937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285156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28515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710937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285156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28515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710937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285156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28515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710937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285156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28515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710937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285156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28515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710937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285156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28515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710937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285156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28515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710937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285156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28515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710937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285156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28515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710937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285156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28515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710937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285156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28515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710937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285156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28515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710937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285156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28515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710937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285156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28515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710937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285156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28515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710937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285156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28515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710937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285156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28515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710937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285156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28515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710937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285156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28515625" style="1" customWidth="1"/>
    <col min="16144" max="16144" width="14" style="1" bestFit="1" customWidth="1"/>
    <col min="16145" max="16379" width="9.140625" style="1"/>
    <col min="16380" max="16384" width="9.140625" style="1" customWidth="1"/>
  </cols>
  <sheetData>
    <row r="1" spans="1:33" ht="75" customHeight="1" x14ac:dyDescent="0.2">
      <c r="A1" s="144" t="s">
        <v>24</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row>
    <row r="2" spans="1:33" ht="75" customHeight="1" x14ac:dyDescent="0.2">
      <c r="A2" s="149" t="s">
        <v>285</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row>
    <row r="3" spans="1:33" ht="60.75" customHeight="1" x14ac:dyDescent="0.2">
      <c r="A3" s="142" t="s">
        <v>0</v>
      </c>
      <c r="B3" s="134" t="s">
        <v>10</v>
      </c>
      <c r="C3" s="134" t="s">
        <v>14</v>
      </c>
      <c r="D3" s="134" t="s">
        <v>15</v>
      </c>
      <c r="E3" s="134" t="s">
        <v>8</v>
      </c>
      <c r="F3" s="134" t="s">
        <v>19</v>
      </c>
      <c r="G3" s="134" t="s">
        <v>46</v>
      </c>
      <c r="H3" s="136" t="s">
        <v>47</v>
      </c>
      <c r="I3" s="145" t="s">
        <v>12</v>
      </c>
      <c r="J3" s="146"/>
      <c r="K3" s="134" t="s">
        <v>13</v>
      </c>
      <c r="L3" s="134"/>
      <c r="M3" s="134"/>
      <c r="N3" s="134"/>
      <c r="O3" s="134"/>
      <c r="P3" s="147" t="s">
        <v>1</v>
      </c>
      <c r="Q3" s="134" t="s">
        <v>21</v>
      </c>
      <c r="R3" s="134"/>
      <c r="S3" s="142" t="s">
        <v>29</v>
      </c>
      <c r="T3" s="136" t="s">
        <v>30</v>
      </c>
      <c r="U3" s="143" t="s">
        <v>35</v>
      </c>
      <c r="V3" s="143" t="s">
        <v>36</v>
      </c>
      <c r="W3" s="139" t="s">
        <v>25</v>
      </c>
      <c r="X3" s="50" t="s">
        <v>37</v>
      </c>
      <c r="Y3" s="139" t="s">
        <v>26</v>
      </c>
      <c r="Z3" s="50" t="s">
        <v>38</v>
      </c>
      <c r="AA3" s="145" t="s">
        <v>16</v>
      </c>
      <c r="AB3" s="146"/>
      <c r="AC3" s="134" t="s">
        <v>2</v>
      </c>
    </row>
    <row r="4" spans="1:33" ht="48" customHeight="1" x14ac:dyDescent="0.2">
      <c r="A4" s="142"/>
      <c r="B4" s="134"/>
      <c r="C4" s="134"/>
      <c r="D4" s="134"/>
      <c r="E4" s="134"/>
      <c r="F4" s="134"/>
      <c r="G4" s="134"/>
      <c r="H4" s="137"/>
      <c r="I4" s="136" t="s">
        <v>3</v>
      </c>
      <c r="J4" s="134" t="s">
        <v>20</v>
      </c>
      <c r="K4" s="134" t="s">
        <v>3</v>
      </c>
      <c r="L4" s="142" t="s">
        <v>9</v>
      </c>
      <c r="M4" s="142"/>
      <c r="N4" s="142"/>
      <c r="O4" s="142"/>
      <c r="P4" s="147"/>
      <c r="Q4" s="134" t="s">
        <v>44</v>
      </c>
      <c r="R4" s="134" t="s">
        <v>45</v>
      </c>
      <c r="S4" s="142"/>
      <c r="T4" s="137"/>
      <c r="U4" s="143"/>
      <c r="V4" s="143"/>
      <c r="W4" s="140"/>
      <c r="X4" s="139" t="s">
        <v>27</v>
      </c>
      <c r="Y4" s="140"/>
      <c r="Z4" s="139" t="s">
        <v>28</v>
      </c>
      <c r="AA4" s="136" t="s">
        <v>18</v>
      </c>
      <c r="AB4" s="136" t="s">
        <v>17</v>
      </c>
      <c r="AC4" s="134"/>
    </row>
    <row r="5" spans="1:33" ht="21" customHeight="1" x14ac:dyDescent="0.2">
      <c r="A5" s="142"/>
      <c r="B5" s="134"/>
      <c r="C5" s="134"/>
      <c r="D5" s="134"/>
      <c r="E5" s="134"/>
      <c r="F5" s="134"/>
      <c r="G5" s="134"/>
      <c r="H5" s="137"/>
      <c r="I5" s="137"/>
      <c r="J5" s="134"/>
      <c r="K5" s="134"/>
      <c r="L5" s="134" t="s">
        <v>11</v>
      </c>
      <c r="M5" s="148" t="s">
        <v>4</v>
      </c>
      <c r="N5" s="142" t="s">
        <v>5</v>
      </c>
      <c r="O5" s="142"/>
      <c r="P5" s="147"/>
      <c r="Q5" s="134"/>
      <c r="R5" s="134"/>
      <c r="S5" s="142"/>
      <c r="T5" s="137"/>
      <c r="U5" s="143"/>
      <c r="V5" s="143"/>
      <c r="W5" s="140"/>
      <c r="X5" s="140"/>
      <c r="Y5" s="140"/>
      <c r="Z5" s="140"/>
      <c r="AA5" s="137"/>
      <c r="AB5" s="137"/>
      <c r="AC5" s="134"/>
    </row>
    <row r="6" spans="1:33" ht="85.5" customHeight="1" x14ac:dyDescent="0.2">
      <c r="A6" s="142"/>
      <c r="B6" s="134"/>
      <c r="C6" s="134"/>
      <c r="D6" s="134"/>
      <c r="E6" s="134"/>
      <c r="F6" s="134"/>
      <c r="G6" s="134"/>
      <c r="H6" s="138"/>
      <c r="I6" s="138"/>
      <c r="J6" s="134"/>
      <c r="K6" s="134"/>
      <c r="L6" s="134"/>
      <c r="M6" s="148"/>
      <c r="N6" s="40" t="s">
        <v>7</v>
      </c>
      <c r="O6" s="39" t="s">
        <v>6</v>
      </c>
      <c r="P6" s="147"/>
      <c r="Q6" s="134"/>
      <c r="R6" s="134"/>
      <c r="S6" s="142"/>
      <c r="T6" s="138"/>
      <c r="U6" s="143"/>
      <c r="V6" s="143"/>
      <c r="W6" s="141"/>
      <c r="X6" s="141"/>
      <c r="Y6" s="141"/>
      <c r="Z6" s="141"/>
      <c r="AA6" s="138"/>
      <c r="AB6" s="138"/>
      <c r="AC6" s="134"/>
    </row>
    <row r="7" spans="1:33" s="2" customFormat="1" ht="15.75" x14ac:dyDescent="0.25">
      <c r="A7" s="8">
        <v>1</v>
      </c>
      <c r="B7" s="8">
        <v>2</v>
      </c>
      <c r="C7" s="8">
        <v>3</v>
      </c>
      <c r="D7" s="8">
        <v>4</v>
      </c>
      <c r="E7" s="8">
        <v>5</v>
      </c>
      <c r="F7" s="8">
        <v>6</v>
      </c>
      <c r="G7" s="8">
        <v>7</v>
      </c>
      <c r="H7" s="8">
        <v>8</v>
      </c>
      <c r="I7" s="8">
        <v>9</v>
      </c>
      <c r="J7" s="8">
        <v>10</v>
      </c>
      <c r="K7" s="8">
        <v>11</v>
      </c>
      <c r="L7" s="8">
        <v>12</v>
      </c>
      <c r="M7" s="8">
        <v>13</v>
      </c>
      <c r="N7" s="8">
        <v>14</v>
      </c>
      <c r="O7" s="8">
        <v>15</v>
      </c>
      <c r="P7" s="52">
        <v>16</v>
      </c>
      <c r="Q7" s="8">
        <v>17</v>
      </c>
      <c r="R7" s="8">
        <v>18</v>
      </c>
      <c r="S7" s="8">
        <v>19</v>
      </c>
      <c r="T7" s="8">
        <v>20</v>
      </c>
      <c r="U7" s="8">
        <v>21</v>
      </c>
      <c r="V7" s="85">
        <v>22</v>
      </c>
      <c r="W7" s="8">
        <v>23</v>
      </c>
      <c r="X7" s="8">
        <v>24</v>
      </c>
      <c r="Y7" s="8">
        <v>25</v>
      </c>
      <c r="Z7" s="8">
        <v>26</v>
      </c>
      <c r="AA7" s="8">
        <v>27</v>
      </c>
      <c r="AB7" s="8">
        <v>28</v>
      </c>
      <c r="AC7" s="8">
        <v>29</v>
      </c>
      <c r="AD7" s="15"/>
      <c r="AE7" s="15"/>
      <c r="AF7" s="15"/>
      <c r="AG7" s="15"/>
    </row>
    <row r="8" spans="1:33" s="11" customFormat="1" ht="23.25" customHeight="1" x14ac:dyDescent="0.25">
      <c r="A8" s="23"/>
      <c r="B8" s="42" t="s">
        <v>22</v>
      </c>
      <c r="C8" s="23"/>
      <c r="D8" s="24"/>
      <c r="E8" s="25"/>
      <c r="F8" s="25"/>
      <c r="G8" s="25"/>
      <c r="H8" s="25"/>
      <c r="I8" s="29">
        <f>I9</f>
        <v>4184629.0190000008</v>
      </c>
      <c r="J8" s="29">
        <f t="shared" ref="J8:O8" si="0">J9</f>
        <v>4161466.8590000011</v>
      </c>
      <c r="K8" s="29">
        <f t="shared" si="0"/>
        <v>2187178.5488999998</v>
      </c>
      <c r="L8" s="29">
        <f t="shared" si="0"/>
        <v>2137756.7309099999</v>
      </c>
      <c r="M8" s="29">
        <f t="shared" si="0"/>
        <v>49421.817989999996</v>
      </c>
      <c r="N8" s="29"/>
      <c r="O8" s="29">
        <f t="shared" si="0"/>
        <v>0</v>
      </c>
      <c r="P8" s="53"/>
      <c r="Q8" s="26"/>
      <c r="R8" s="23"/>
      <c r="S8" s="23"/>
      <c r="T8" s="23"/>
      <c r="U8" s="23"/>
      <c r="V8" s="86"/>
      <c r="W8" s="23"/>
      <c r="X8" s="23"/>
      <c r="Y8" s="23"/>
      <c r="Z8" s="23"/>
      <c r="AA8" s="23"/>
      <c r="AB8" s="23"/>
      <c r="AC8" s="23"/>
      <c r="AD8" s="21"/>
      <c r="AE8" s="22"/>
      <c r="AF8" s="22"/>
      <c r="AG8" s="16"/>
    </row>
    <row r="9" spans="1:33" ht="25.9" customHeight="1" x14ac:dyDescent="0.3">
      <c r="A9" s="44"/>
      <c r="B9" s="41" t="s">
        <v>23</v>
      </c>
      <c r="C9" s="7"/>
      <c r="D9" s="31"/>
      <c r="E9" s="19"/>
      <c r="F9" s="19"/>
      <c r="G9" s="19"/>
      <c r="H9" s="19"/>
      <c r="I9" s="27">
        <f>I15+I32+I64</f>
        <v>4184629.0190000008</v>
      </c>
      <c r="J9" s="27">
        <f>J15+J32+J64</f>
        <v>4161466.8590000011</v>
      </c>
      <c r="K9" s="27">
        <f>K15+K32+K64</f>
        <v>2187178.5488999998</v>
      </c>
      <c r="L9" s="27">
        <f>L15+L32+L64</f>
        <v>2137756.7309099999</v>
      </c>
      <c r="M9" s="27">
        <f>M15+M32+M64</f>
        <v>49421.817989999996</v>
      </c>
      <c r="N9" s="27"/>
      <c r="O9" s="27">
        <f>O15+O32+O64</f>
        <v>0</v>
      </c>
      <c r="P9" s="54"/>
      <c r="Q9" s="6"/>
      <c r="R9" s="6"/>
      <c r="S9" s="6"/>
      <c r="T9" s="6"/>
      <c r="U9" s="6"/>
      <c r="V9" s="87"/>
      <c r="W9" s="6"/>
      <c r="X9" s="6"/>
      <c r="Y9" s="6"/>
      <c r="Z9" s="6"/>
      <c r="AA9" s="6"/>
      <c r="AB9" s="6"/>
      <c r="AC9" s="6"/>
    </row>
    <row r="10" spans="1:33" s="10" customFormat="1" x14ac:dyDescent="0.25">
      <c r="A10" s="45">
        <v>1</v>
      </c>
      <c r="B10" s="49" t="s">
        <v>31</v>
      </c>
      <c r="C10" s="12"/>
      <c r="D10" s="32"/>
      <c r="E10" s="33"/>
      <c r="F10" s="33"/>
      <c r="G10" s="18"/>
      <c r="H10" s="18"/>
      <c r="I10" s="34"/>
      <c r="J10" s="34"/>
      <c r="K10" s="34"/>
      <c r="L10" s="35"/>
      <c r="M10" s="34"/>
      <c r="N10" s="30"/>
      <c r="O10" s="28"/>
      <c r="P10" s="36"/>
      <c r="Q10" s="37"/>
      <c r="R10" s="37"/>
      <c r="S10" s="37"/>
      <c r="T10" s="37"/>
      <c r="U10" s="37"/>
      <c r="V10" s="88"/>
      <c r="W10" s="38"/>
      <c r="X10" s="38"/>
      <c r="Y10" s="38"/>
      <c r="Z10" s="38"/>
      <c r="AA10" s="38"/>
      <c r="AB10" s="38"/>
      <c r="AC10" s="13"/>
      <c r="AD10" s="17"/>
      <c r="AE10" s="17"/>
      <c r="AF10" s="17"/>
      <c r="AG10" s="17"/>
    </row>
    <row r="11" spans="1:33" s="10" customFormat="1" x14ac:dyDescent="0.25">
      <c r="A11" s="43" t="s">
        <v>34</v>
      </c>
      <c r="B11" s="48" t="s">
        <v>32</v>
      </c>
      <c r="C11" s="12"/>
      <c r="D11" s="32"/>
      <c r="E11" s="33"/>
      <c r="F11" s="33"/>
      <c r="G11" s="18"/>
      <c r="H11" s="18"/>
      <c r="I11" s="34"/>
      <c r="J11" s="34"/>
      <c r="K11" s="34"/>
      <c r="L11" s="35"/>
      <c r="M11" s="34"/>
      <c r="N11" s="30"/>
      <c r="O11" s="28"/>
      <c r="P11" s="36"/>
      <c r="Q11" s="37"/>
      <c r="R11" s="37"/>
      <c r="S11" s="37"/>
      <c r="T11" s="37"/>
      <c r="U11" s="37"/>
      <c r="V11" s="88"/>
      <c r="W11" s="38"/>
      <c r="X11" s="38"/>
      <c r="Y11" s="38"/>
      <c r="Z11" s="38"/>
      <c r="AA11" s="38"/>
      <c r="AB11" s="38"/>
      <c r="AC11" s="13"/>
      <c r="AD11" s="17"/>
      <c r="AE11" s="17"/>
      <c r="AF11" s="17"/>
      <c r="AG11" s="17"/>
    </row>
    <row r="12" spans="1:33" s="74" customFormat="1" ht="191.25" x14ac:dyDescent="0.25">
      <c r="A12" s="55" t="s">
        <v>63</v>
      </c>
      <c r="B12" s="64" t="s">
        <v>64</v>
      </c>
      <c r="C12" s="58" t="s">
        <v>65</v>
      </c>
      <c r="D12" s="50" t="s">
        <v>66</v>
      </c>
      <c r="E12" s="50">
        <v>2023</v>
      </c>
      <c r="F12" s="50" t="s">
        <v>67</v>
      </c>
      <c r="G12" s="50" t="s">
        <v>57</v>
      </c>
      <c r="H12" s="78" t="s">
        <v>97</v>
      </c>
      <c r="I12" s="110">
        <v>26426.437000000002</v>
      </c>
      <c r="J12" s="110">
        <v>26192.278999999999</v>
      </c>
      <c r="K12" s="110">
        <f t="shared" ref="K12:L13" si="1">J12</f>
        <v>26192.278999999999</v>
      </c>
      <c r="L12" s="111">
        <f t="shared" si="1"/>
        <v>26192.278999999999</v>
      </c>
      <c r="M12" s="69">
        <v>0</v>
      </c>
      <c r="N12" s="57" t="s">
        <v>48</v>
      </c>
      <c r="O12" s="57">
        <v>0</v>
      </c>
      <c r="P12" s="70" t="s">
        <v>52</v>
      </c>
      <c r="Q12" s="82" t="s">
        <v>48</v>
      </c>
      <c r="R12" s="59" t="s">
        <v>48</v>
      </c>
      <c r="S12" s="71" t="s">
        <v>71</v>
      </c>
      <c r="T12" s="59" t="s">
        <v>50</v>
      </c>
      <c r="U12" s="82" t="s">
        <v>72</v>
      </c>
      <c r="V12" s="104" t="s">
        <v>261</v>
      </c>
      <c r="W12" s="61" t="s">
        <v>49</v>
      </c>
      <c r="X12" s="61" t="s">
        <v>48</v>
      </c>
      <c r="Y12" s="61" t="s">
        <v>48</v>
      </c>
      <c r="Z12" s="61" t="s">
        <v>48</v>
      </c>
      <c r="AA12" s="61">
        <v>90</v>
      </c>
      <c r="AB12" s="72"/>
      <c r="AC12" s="50"/>
      <c r="AD12" s="73"/>
      <c r="AE12" s="73"/>
      <c r="AF12" s="73"/>
      <c r="AG12" s="73"/>
    </row>
    <row r="13" spans="1:33" s="74" customFormat="1" ht="191.25" x14ac:dyDescent="0.25">
      <c r="A13" s="55" t="s">
        <v>68</v>
      </c>
      <c r="B13" s="64" t="s">
        <v>69</v>
      </c>
      <c r="C13" s="58" t="s">
        <v>65</v>
      </c>
      <c r="D13" s="50" t="s">
        <v>66</v>
      </c>
      <c r="E13" s="50">
        <v>2023</v>
      </c>
      <c r="F13" s="50" t="s">
        <v>70</v>
      </c>
      <c r="G13" s="50" t="s">
        <v>57</v>
      </c>
      <c r="H13" s="78" t="s">
        <v>97</v>
      </c>
      <c r="I13" s="110">
        <v>42211.999000000003</v>
      </c>
      <c r="J13" s="110">
        <v>41925.300999999999</v>
      </c>
      <c r="K13" s="110">
        <f t="shared" si="1"/>
        <v>41925.300999999999</v>
      </c>
      <c r="L13" s="111">
        <f t="shared" si="1"/>
        <v>41925.300999999999</v>
      </c>
      <c r="M13" s="69">
        <v>0</v>
      </c>
      <c r="N13" s="57" t="s">
        <v>48</v>
      </c>
      <c r="O13" s="57">
        <v>0</v>
      </c>
      <c r="P13" s="70" t="s">
        <v>52</v>
      </c>
      <c r="Q13" s="82" t="s">
        <v>48</v>
      </c>
      <c r="R13" s="59" t="s">
        <v>48</v>
      </c>
      <c r="S13" s="71" t="s">
        <v>71</v>
      </c>
      <c r="T13" s="59" t="s">
        <v>50</v>
      </c>
      <c r="U13" s="82" t="s">
        <v>73</v>
      </c>
      <c r="V13" s="104" t="s">
        <v>262</v>
      </c>
      <c r="W13" s="61" t="s">
        <v>49</v>
      </c>
      <c r="X13" s="61" t="s">
        <v>48</v>
      </c>
      <c r="Y13" s="61" t="s">
        <v>48</v>
      </c>
      <c r="Z13" s="61" t="s">
        <v>48</v>
      </c>
      <c r="AA13" s="61">
        <v>177</v>
      </c>
      <c r="AB13" s="72"/>
      <c r="AC13" s="50"/>
      <c r="AD13" s="73"/>
      <c r="AE13" s="73"/>
      <c r="AF13" s="73"/>
      <c r="AG13" s="73"/>
    </row>
    <row r="14" spans="1:33" s="10" customFormat="1" x14ac:dyDescent="0.25">
      <c r="A14" s="43"/>
      <c r="B14" s="48" t="s">
        <v>33</v>
      </c>
      <c r="C14" s="12"/>
      <c r="D14" s="32"/>
      <c r="E14" s="33"/>
      <c r="F14" s="33"/>
      <c r="G14" s="18"/>
      <c r="H14" s="18"/>
      <c r="I14" s="35">
        <f t="shared" ref="I14:O14" si="2">SUM(I12:I13)</f>
        <v>68638.436000000002</v>
      </c>
      <c r="J14" s="35">
        <f t="shared" si="2"/>
        <v>68117.58</v>
      </c>
      <c r="K14" s="35">
        <f t="shared" si="2"/>
        <v>68117.58</v>
      </c>
      <c r="L14" s="35">
        <f t="shared" si="2"/>
        <v>68117.58</v>
      </c>
      <c r="M14" s="35">
        <f t="shared" si="2"/>
        <v>0</v>
      </c>
      <c r="N14" s="35">
        <f t="shared" si="2"/>
        <v>0</v>
      </c>
      <c r="O14" s="35">
        <f t="shared" si="2"/>
        <v>0</v>
      </c>
      <c r="P14" s="36"/>
      <c r="Q14" s="37"/>
      <c r="R14" s="37"/>
      <c r="S14" s="37"/>
      <c r="T14" s="37"/>
      <c r="U14" s="37"/>
      <c r="V14" s="88"/>
      <c r="W14" s="38"/>
      <c r="X14" s="38"/>
      <c r="Y14" s="38"/>
      <c r="Z14" s="38"/>
      <c r="AA14" s="38"/>
      <c r="AB14" s="38"/>
      <c r="AC14" s="13"/>
      <c r="AD14" s="17"/>
      <c r="AE14" s="17"/>
      <c r="AF14" s="17"/>
      <c r="AG14" s="17"/>
    </row>
    <row r="15" spans="1:33" s="10" customFormat="1" x14ac:dyDescent="0.25">
      <c r="A15" s="43"/>
      <c r="B15" s="46" t="s">
        <v>40</v>
      </c>
      <c r="C15" s="12"/>
      <c r="D15" s="32"/>
      <c r="E15" s="33"/>
      <c r="F15" s="33"/>
      <c r="G15" s="18"/>
      <c r="H15" s="18"/>
      <c r="I15" s="35">
        <f t="shared" ref="I15:O15" si="3">I14</f>
        <v>68638.436000000002</v>
      </c>
      <c r="J15" s="35">
        <f t="shared" si="3"/>
        <v>68117.58</v>
      </c>
      <c r="K15" s="35">
        <f t="shared" si="3"/>
        <v>68117.58</v>
      </c>
      <c r="L15" s="35">
        <f t="shared" si="3"/>
        <v>68117.58</v>
      </c>
      <c r="M15" s="35">
        <f t="shared" si="3"/>
        <v>0</v>
      </c>
      <c r="N15" s="35">
        <f t="shared" si="3"/>
        <v>0</v>
      </c>
      <c r="O15" s="35">
        <f t="shared" si="3"/>
        <v>0</v>
      </c>
      <c r="P15" s="36"/>
      <c r="Q15" s="37"/>
      <c r="R15" s="37"/>
      <c r="S15" s="37"/>
      <c r="T15" s="37"/>
      <c r="U15" s="37"/>
      <c r="V15" s="88"/>
      <c r="W15" s="38"/>
      <c r="X15" s="38"/>
      <c r="Y15" s="38"/>
      <c r="Z15" s="38"/>
      <c r="AA15" s="38"/>
      <c r="AB15" s="38"/>
      <c r="AC15" s="13"/>
      <c r="AD15" s="17"/>
      <c r="AE15" s="17"/>
      <c r="AF15" s="17"/>
      <c r="AG15" s="17"/>
    </row>
    <row r="16" spans="1:33" s="10" customFormat="1" x14ac:dyDescent="0.25">
      <c r="A16" s="45"/>
      <c r="B16" s="46"/>
      <c r="C16" s="12"/>
      <c r="D16" s="32"/>
      <c r="E16" s="33"/>
      <c r="F16" s="33"/>
      <c r="G16" s="18"/>
      <c r="H16" s="18"/>
      <c r="I16" s="34"/>
      <c r="J16" s="34"/>
      <c r="K16" s="34"/>
      <c r="L16" s="35"/>
      <c r="M16" s="34"/>
      <c r="N16" s="30"/>
      <c r="O16" s="28"/>
      <c r="P16" s="36"/>
      <c r="Q16" s="37"/>
      <c r="R16" s="37"/>
      <c r="S16" s="37"/>
      <c r="T16" s="37"/>
      <c r="U16" s="37"/>
      <c r="V16" s="88"/>
      <c r="W16" s="38"/>
      <c r="X16" s="38"/>
      <c r="Y16" s="38"/>
      <c r="Z16" s="38"/>
      <c r="AA16" s="38"/>
      <c r="AB16" s="38"/>
      <c r="AC16" s="13"/>
      <c r="AD16" s="17"/>
      <c r="AE16" s="17"/>
      <c r="AF16" s="17"/>
      <c r="AG16" s="17"/>
    </row>
    <row r="17" spans="1:33" s="10" customFormat="1" ht="93.75" x14ac:dyDescent="0.25">
      <c r="A17" s="45">
        <v>2</v>
      </c>
      <c r="B17" s="47" t="s">
        <v>39</v>
      </c>
      <c r="C17" s="12"/>
      <c r="D17" s="32"/>
      <c r="E17" s="33"/>
      <c r="F17" s="33"/>
      <c r="G17" s="18"/>
      <c r="H17" s="18"/>
      <c r="I17" s="34"/>
      <c r="J17" s="34"/>
      <c r="K17" s="34"/>
      <c r="L17" s="35"/>
      <c r="M17" s="34"/>
      <c r="N17" s="30"/>
      <c r="O17" s="28"/>
      <c r="P17" s="36"/>
      <c r="Q17" s="37"/>
      <c r="R17" s="37"/>
      <c r="S17" s="37"/>
      <c r="T17" s="37"/>
      <c r="U17" s="37"/>
      <c r="V17" s="88"/>
      <c r="W17" s="38"/>
      <c r="X17" s="38"/>
      <c r="Y17" s="38"/>
      <c r="Z17" s="38"/>
      <c r="AA17" s="38"/>
      <c r="AB17" s="38"/>
      <c r="AC17" s="13"/>
      <c r="AD17" s="17"/>
      <c r="AE17" s="17"/>
      <c r="AF17" s="17"/>
      <c r="AG17" s="17"/>
    </row>
    <row r="18" spans="1:33" s="74" customFormat="1" ht="127.5" x14ac:dyDescent="0.25">
      <c r="A18" s="55" t="s">
        <v>74</v>
      </c>
      <c r="B18" s="64" t="s">
        <v>272</v>
      </c>
      <c r="C18" s="58" t="s">
        <v>60</v>
      </c>
      <c r="D18" s="50" t="s">
        <v>59</v>
      </c>
      <c r="E18" s="50" t="s">
        <v>76</v>
      </c>
      <c r="F18" s="50" t="s">
        <v>77</v>
      </c>
      <c r="G18" s="50" t="s">
        <v>78</v>
      </c>
      <c r="H18" s="78" t="s">
        <v>97</v>
      </c>
      <c r="I18" s="69">
        <v>280049.86599999998</v>
      </c>
      <c r="J18" s="69">
        <v>280049.86599999998</v>
      </c>
      <c r="K18" s="69">
        <f>SUM(L18:M18)</f>
        <v>203000</v>
      </c>
      <c r="L18" s="75">
        <v>200000</v>
      </c>
      <c r="M18" s="69">
        <v>3000</v>
      </c>
      <c r="N18" s="57" t="s">
        <v>48</v>
      </c>
      <c r="O18" s="57">
        <v>0</v>
      </c>
      <c r="P18" s="70" t="s">
        <v>52</v>
      </c>
      <c r="Q18" s="59" t="s">
        <v>48</v>
      </c>
      <c r="R18" s="59" t="s">
        <v>48</v>
      </c>
      <c r="S18" s="71" t="s">
        <v>82</v>
      </c>
      <c r="T18" s="59" t="s">
        <v>49</v>
      </c>
      <c r="U18" s="59" t="s">
        <v>48</v>
      </c>
      <c r="V18" s="61" t="s">
        <v>284</v>
      </c>
      <c r="W18" s="61" t="s">
        <v>49</v>
      </c>
      <c r="X18" s="61" t="s">
        <v>48</v>
      </c>
      <c r="Y18" s="61" t="s">
        <v>48</v>
      </c>
      <c r="Z18" s="61" t="s">
        <v>48</v>
      </c>
      <c r="AA18" s="61">
        <v>275000</v>
      </c>
      <c r="AB18" s="72"/>
      <c r="AC18" s="50"/>
      <c r="AD18" s="73"/>
      <c r="AE18" s="73"/>
      <c r="AF18" s="73"/>
      <c r="AG18" s="73"/>
    </row>
    <row r="19" spans="1:33" s="74" customFormat="1" ht="127.5" x14ac:dyDescent="0.25">
      <c r="A19" s="55" t="s">
        <v>75</v>
      </c>
      <c r="B19" s="64" t="s">
        <v>80</v>
      </c>
      <c r="C19" s="58" t="s">
        <v>60</v>
      </c>
      <c r="D19" s="50" t="s">
        <v>59</v>
      </c>
      <c r="E19" s="50" t="s">
        <v>76</v>
      </c>
      <c r="F19" s="50" t="s">
        <v>81</v>
      </c>
      <c r="G19" s="50" t="s">
        <v>78</v>
      </c>
      <c r="H19" s="78" t="s">
        <v>97</v>
      </c>
      <c r="I19" s="69">
        <v>300000</v>
      </c>
      <c r="J19" s="69">
        <v>300000</v>
      </c>
      <c r="K19" s="69">
        <f>L19+M19</f>
        <v>207500</v>
      </c>
      <c r="L19" s="75">
        <v>200000</v>
      </c>
      <c r="M19" s="69">
        <v>7500</v>
      </c>
      <c r="N19" s="57" t="s">
        <v>48</v>
      </c>
      <c r="O19" s="57">
        <v>0</v>
      </c>
      <c r="P19" s="70" t="s">
        <v>52</v>
      </c>
      <c r="Q19" s="59" t="s">
        <v>48</v>
      </c>
      <c r="R19" s="59" t="s">
        <v>48</v>
      </c>
      <c r="S19" s="71" t="s">
        <v>82</v>
      </c>
      <c r="T19" s="59" t="s">
        <v>49</v>
      </c>
      <c r="U19" s="59" t="s">
        <v>48</v>
      </c>
      <c r="V19" s="61" t="s">
        <v>283</v>
      </c>
      <c r="W19" s="61" t="s">
        <v>49</v>
      </c>
      <c r="X19" s="61" t="s">
        <v>48</v>
      </c>
      <c r="Y19" s="61" t="s">
        <v>48</v>
      </c>
      <c r="Z19" s="61" t="s">
        <v>48</v>
      </c>
      <c r="AA19" s="61">
        <v>250000</v>
      </c>
      <c r="AB19" s="72"/>
      <c r="AC19" s="50"/>
      <c r="AD19" s="73"/>
      <c r="AE19" s="73"/>
      <c r="AF19" s="73"/>
      <c r="AG19" s="73"/>
    </row>
    <row r="20" spans="1:33" s="74" customFormat="1" ht="127.5" x14ac:dyDescent="0.25">
      <c r="A20" s="55" t="s">
        <v>79</v>
      </c>
      <c r="B20" s="72" t="s">
        <v>206</v>
      </c>
      <c r="C20" s="58" t="s">
        <v>60</v>
      </c>
      <c r="D20" s="50" t="s">
        <v>55</v>
      </c>
      <c r="E20" s="50" t="s">
        <v>54</v>
      </c>
      <c r="F20" s="50" t="s">
        <v>256</v>
      </c>
      <c r="G20" s="50" t="s">
        <v>78</v>
      </c>
      <c r="H20" s="78" t="s">
        <v>98</v>
      </c>
      <c r="I20" s="69">
        <v>230000</v>
      </c>
      <c r="J20" s="69">
        <v>230000</v>
      </c>
      <c r="K20" s="69">
        <f>L20+M20</f>
        <v>230000</v>
      </c>
      <c r="L20" s="75">
        <v>230000</v>
      </c>
      <c r="M20" s="69">
        <v>0</v>
      </c>
      <c r="N20" s="57" t="s">
        <v>48</v>
      </c>
      <c r="O20" s="57">
        <v>0</v>
      </c>
      <c r="P20" s="70" t="s">
        <v>52</v>
      </c>
      <c r="Q20" s="59" t="s">
        <v>48</v>
      </c>
      <c r="R20" s="59" t="s">
        <v>48</v>
      </c>
      <c r="S20" s="71" t="s">
        <v>82</v>
      </c>
      <c r="T20" s="59" t="s">
        <v>49</v>
      </c>
      <c r="U20" s="59" t="s">
        <v>48</v>
      </c>
      <c r="V20" s="61" t="s">
        <v>273</v>
      </c>
      <c r="W20" s="61" t="s">
        <v>49</v>
      </c>
      <c r="X20" s="61" t="s">
        <v>48</v>
      </c>
      <c r="Y20" s="61" t="s">
        <v>48</v>
      </c>
      <c r="Z20" s="61" t="s">
        <v>48</v>
      </c>
      <c r="AA20" s="61">
        <v>17832</v>
      </c>
      <c r="AB20" s="72"/>
      <c r="AC20" s="83"/>
      <c r="AD20" s="73"/>
      <c r="AE20" s="73"/>
      <c r="AF20" s="73"/>
      <c r="AG20" s="73"/>
    </row>
    <row r="21" spans="1:33" s="10" customFormat="1" ht="131.25" x14ac:dyDescent="0.25">
      <c r="A21" s="55" t="s">
        <v>154</v>
      </c>
      <c r="B21" s="64" t="s">
        <v>250</v>
      </c>
      <c r="C21" s="79" t="s">
        <v>195</v>
      </c>
      <c r="D21" s="79" t="s">
        <v>59</v>
      </c>
      <c r="E21" s="50" t="s">
        <v>76</v>
      </c>
      <c r="F21" s="50" t="s">
        <v>251</v>
      </c>
      <c r="G21" s="58" t="s">
        <v>78</v>
      </c>
      <c r="H21" s="78" t="s">
        <v>98</v>
      </c>
      <c r="I21" s="80">
        <v>2172912.7740000002</v>
      </c>
      <c r="J21" s="80">
        <v>2172912.7740000002</v>
      </c>
      <c r="K21" s="80">
        <v>793709.08799999999</v>
      </c>
      <c r="L21" s="81">
        <v>785771.99699999997</v>
      </c>
      <c r="M21" s="80">
        <v>7937.0910000000003</v>
      </c>
      <c r="N21" s="57" t="s">
        <v>48</v>
      </c>
      <c r="O21" s="57">
        <v>0</v>
      </c>
      <c r="P21" s="70" t="s">
        <v>52</v>
      </c>
      <c r="Q21" s="82" t="s">
        <v>252</v>
      </c>
      <c r="R21" s="82" t="s">
        <v>253</v>
      </c>
      <c r="S21" s="71" t="s">
        <v>82</v>
      </c>
      <c r="T21" s="59" t="s">
        <v>49</v>
      </c>
      <c r="U21" s="59" t="s">
        <v>48</v>
      </c>
      <c r="V21" s="61" t="s">
        <v>273</v>
      </c>
      <c r="W21" s="61" t="s">
        <v>49</v>
      </c>
      <c r="X21" s="61" t="s">
        <v>48</v>
      </c>
      <c r="Y21" s="61" t="s">
        <v>48</v>
      </c>
      <c r="Z21" s="61" t="s">
        <v>48</v>
      </c>
      <c r="AA21" s="61">
        <v>275000</v>
      </c>
      <c r="AB21" s="72"/>
      <c r="AC21" s="83"/>
      <c r="AD21" s="17"/>
      <c r="AE21" s="17"/>
      <c r="AF21" s="17"/>
      <c r="AG21" s="17"/>
    </row>
    <row r="22" spans="1:33" s="113" customFormat="1" ht="168.75" x14ac:dyDescent="0.25">
      <c r="A22" s="55" t="s">
        <v>155</v>
      </c>
      <c r="B22" s="64" t="s">
        <v>243</v>
      </c>
      <c r="C22" s="50" t="s">
        <v>127</v>
      </c>
      <c r="D22" s="50" t="s">
        <v>128</v>
      </c>
      <c r="E22" s="50" t="s">
        <v>54</v>
      </c>
      <c r="F22" s="50" t="s">
        <v>256</v>
      </c>
      <c r="G22" s="50" t="s">
        <v>78</v>
      </c>
      <c r="H22" s="78" t="s">
        <v>98</v>
      </c>
      <c r="I22" s="76">
        <v>28751.606</v>
      </c>
      <c r="J22" s="76">
        <v>28751.606</v>
      </c>
      <c r="K22" s="76">
        <f>SUM(L22:M22)</f>
        <v>28751.606</v>
      </c>
      <c r="L22" s="77">
        <v>25751.606</v>
      </c>
      <c r="M22" s="76">
        <v>3000</v>
      </c>
      <c r="N22" s="84" t="s">
        <v>48</v>
      </c>
      <c r="O22" s="50">
        <v>0</v>
      </c>
      <c r="P22" s="70" t="s">
        <v>52</v>
      </c>
      <c r="Q22" s="59" t="s">
        <v>48</v>
      </c>
      <c r="R22" s="59" t="s">
        <v>48</v>
      </c>
      <c r="S22" s="112" t="s">
        <v>126</v>
      </c>
      <c r="T22" s="59" t="s">
        <v>49</v>
      </c>
      <c r="U22" s="59" t="s">
        <v>48</v>
      </c>
      <c r="V22" s="61" t="s">
        <v>273</v>
      </c>
      <c r="W22" s="61" t="s">
        <v>49</v>
      </c>
      <c r="X22" s="61" t="s">
        <v>48</v>
      </c>
      <c r="Y22" s="61" t="s">
        <v>49</v>
      </c>
      <c r="Z22" s="61" t="s">
        <v>48</v>
      </c>
      <c r="AA22" s="61">
        <v>1044</v>
      </c>
      <c r="AB22" s="61">
        <v>321</v>
      </c>
      <c r="AC22" s="50"/>
    </row>
    <row r="23" spans="1:33" s="74" customFormat="1" ht="127.5" x14ac:dyDescent="0.25">
      <c r="A23" s="55" t="s">
        <v>156</v>
      </c>
      <c r="B23" s="64" t="s">
        <v>112</v>
      </c>
      <c r="C23" s="58" t="s">
        <v>113</v>
      </c>
      <c r="D23" s="50" t="s">
        <v>203</v>
      </c>
      <c r="E23" s="50" t="s">
        <v>114</v>
      </c>
      <c r="F23" s="50" t="s">
        <v>254</v>
      </c>
      <c r="G23" s="50" t="s">
        <v>53</v>
      </c>
      <c r="H23" s="78" t="s">
        <v>98</v>
      </c>
      <c r="I23" s="69">
        <v>3387.8209999999999</v>
      </c>
      <c r="J23" s="69">
        <v>3287.203</v>
      </c>
      <c r="K23" s="69">
        <v>3287.203</v>
      </c>
      <c r="L23" s="75">
        <v>3000</v>
      </c>
      <c r="M23" s="69">
        <v>287.20299999999997</v>
      </c>
      <c r="N23" s="57" t="s">
        <v>48</v>
      </c>
      <c r="O23" s="58">
        <v>0</v>
      </c>
      <c r="P23" s="70" t="s">
        <v>52</v>
      </c>
      <c r="Q23" s="82" t="s">
        <v>116</v>
      </c>
      <c r="R23" s="82" t="s">
        <v>117</v>
      </c>
      <c r="S23" s="103" t="s">
        <v>126</v>
      </c>
      <c r="T23" s="104" t="s">
        <v>49</v>
      </c>
      <c r="U23" s="82" t="s">
        <v>48</v>
      </c>
      <c r="V23" s="104" t="s">
        <v>266</v>
      </c>
      <c r="W23" s="104" t="s">
        <v>49</v>
      </c>
      <c r="X23" s="82" t="s">
        <v>48</v>
      </c>
      <c r="Y23" s="104" t="s">
        <v>49</v>
      </c>
      <c r="Z23" s="82" t="s">
        <v>48</v>
      </c>
      <c r="AA23" s="104">
        <v>720</v>
      </c>
      <c r="AB23" s="104">
        <v>40</v>
      </c>
      <c r="AC23" s="114"/>
      <c r="AD23" s="73"/>
      <c r="AE23" s="73"/>
      <c r="AF23" s="73"/>
      <c r="AG23" s="73"/>
    </row>
    <row r="24" spans="1:33" s="74" customFormat="1" ht="127.5" x14ac:dyDescent="0.25">
      <c r="A24" s="55" t="s">
        <v>157</v>
      </c>
      <c r="B24" s="64" t="s">
        <v>115</v>
      </c>
      <c r="C24" s="58" t="s">
        <v>113</v>
      </c>
      <c r="D24" s="50" t="s">
        <v>203</v>
      </c>
      <c r="E24" s="50" t="s">
        <v>114</v>
      </c>
      <c r="F24" s="50" t="s">
        <v>255</v>
      </c>
      <c r="G24" s="50" t="s">
        <v>53</v>
      </c>
      <c r="H24" s="78" t="s">
        <v>98</v>
      </c>
      <c r="I24" s="69">
        <v>3319.3159999999998</v>
      </c>
      <c r="J24" s="69">
        <v>3214.4769999999999</v>
      </c>
      <c r="K24" s="69">
        <v>3214.4769999999999</v>
      </c>
      <c r="L24" s="75">
        <v>3000</v>
      </c>
      <c r="M24" s="69">
        <v>214.477</v>
      </c>
      <c r="N24" s="57" t="s">
        <v>48</v>
      </c>
      <c r="O24" s="58">
        <v>0</v>
      </c>
      <c r="P24" s="70" t="s">
        <v>52</v>
      </c>
      <c r="Q24" s="82" t="s">
        <v>118</v>
      </c>
      <c r="R24" s="82" t="s">
        <v>119</v>
      </c>
      <c r="S24" s="103" t="s">
        <v>126</v>
      </c>
      <c r="T24" s="104" t="s">
        <v>49</v>
      </c>
      <c r="U24" s="82" t="s">
        <v>48</v>
      </c>
      <c r="V24" s="104" t="s">
        <v>267</v>
      </c>
      <c r="W24" s="104" t="s">
        <v>49</v>
      </c>
      <c r="X24" s="82" t="s">
        <v>48</v>
      </c>
      <c r="Y24" s="104" t="s">
        <v>49</v>
      </c>
      <c r="Z24" s="82" t="s">
        <v>48</v>
      </c>
      <c r="AA24" s="104">
        <v>640</v>
      </c>
      <c r="AB24" s="104">
        <v>25</v>
      </c>
      <c r="AC24" s="114"/>
      <c r="AD24" s="73"/>
      <c r="AE24" s="73"/>
      <c r="AF24" s="73"/>
      <c r="AG24" s="73"/>
    </row>
    <row r="25" spans="1:33" s="113" customFormat="1" ht="127.5" x14ac:dyDescent="0.25">
      <c r="A25" s="55" t="s">
        <v>158</v>
      </c>
      <c r="B25" s="64" t="s">
        <v>129</v>
      </c>
      <c r="C25" s="50" t="s">
        <v>130</v>
      </c>
      <c r="D25" s="58" t="s">
        <v>106</v>
      </c>
      <c r="E25" s="50" t="s">
        <v>107</v>
      </c>
      <c r="F25" s="50" t="s">
        <v>256</v>
      </c>
      <c r="G25" s="50" t="s">
        <v>53</v>
      </c>
      <c r="H25" s="78" t="s">
        <v>98</v>
      </c>
      <c r="I25" s="76">
        <v>39021.260999999999</v>
      </c>
      <c r="J25" s="76">
        <v>39021.260999999999</v>
      </c>
      <c r="K25" s="69">
        <f>SUM(L25:M25)</f>
        <v>39021.260999999999</v>
      </c>
      <c r="L25" s="77">
        <v>39021.260999999999</v>
      </c>
      <c r="M25" s="69">
        <v>0</v>
      </c>
      <c r="N25" s="84" t="s">
        <v>48</v>
      </c>
      <c r="O25" s="50">
        <v>0</v>
      </c>
      <c r="P25" s="70" t="s">
        <v>52</v>
      </c>
      <c r="Q25" s="59" t="s">
        <v>48</v>
      </c>
      <c r="R25" s="59" t="s">
        <v>48</v>
      </c>
      <c r="S25" s="112" t="s">
        <v>126</v>
      </c>
      <c r="T25" s="59" t="s">
        <v>49</v>
      </c>
      <c r="U25" s="59" t="s">
        <v>48</v>
      </c>
      <c r="V25" s="61" t="s">
        <v>273</v>
      </c>
      <c r="W25" s="61" t="s">
        <v>49</v>
      </c>
      <c r="X25" s="61" t="s">
        <v>48</v>
      </c>
      <c r="Y25" s="61" t="s">
        <v>49</v>
      </c>
      <c r="Z25" s="61" t="s">
        <v>48</v>
      </c>
      <c r="AA25" s="61">
        <v>1881</v>
      </c>
      <c r="AB25" s="61">
        <v>60</v>
      </c>
      <c r="AC25" s="50"/>
    </row>
    <row r="26" spans="1:33" s="113" customFormat="1" ht="127.5" x14ac:dyDescent="0.25">
      <c r="A26" s="55" t="s">
        <v>159</v>
      </c>
      <c r="B26" s="64" t="s">
        <v>257</v>
      </c>
      <c r="C26" s="50" t="s">
        <v>130</v>
      </c>
      <c r="D26" s="50" t="s">
        <v>106</v>
      </c>
      <c r="E26" s="50" t="s">
        <v>107</v>
      </c>
      <c r="F26" s="50" t="s">
        <v>256</v>
      </c>
      <c r="G26" s="50" t="s">
        <v>53</v>
      </c>
      <c r="H26" s="78" t="s">
        <v>98</v>
      </c>
      <c r="I26" s="76">
        <v>44623.703000000001</v>
      </c>
      <c r="J26" s="76">
        <v>44623.703000000001</v>
      </c>
      <c r="K26" s="69">
        <f>SUM(L26:M26)</f>
        <v>44623.703000000001</v>
      </c>
      <c r="L26" s="77">
        <v>44623.703000000001</v>
      </c>
      <c r="M26" s="69">
        <v>0</v>
      </c>
      <c r="N26" s="84" t="s">
        <v>48</v>
      </c>
      <c r="O26" s="50">
        <v>0</v>
      </c>
      <c r="P26" s="70" t="s">
        <v>52</v>
      </c>
      <c r="Q26" s="59" t="s">
        <v>48</v>
      </c>
      <c r="R26" s="59" t="s">
        <v>48</v>
      </c>
      <c r="S26" s="112" t="s">
        <v>126</v>
      </c>
      <c r="T26" s="59" t="s">
        <v>49</v>
      </c>
      <c r="U26" s="59" t="s">
        <v>48</v>
      </c>
      <c r="V26" s="61" t="s">
        <v>273</v>
      </c>
      <c r="W26" s="61" t="s">
        <v>49</v>
      </c>
      <c r="X26" s="61" t="s">
        <v>48</v>
      </c>
      <c r="Y26" s="61" t="s">
        <v>49</v>
      </c>
      <c r="Z26" s="61" t="s">
        <v>48</v>
      </c>
      <c r="AA26" s="61">
        <v>1881</v>
      </c>
      <c r="AB26" s="61">
        <v>60</v>
      </c>
      <c r="AC26" s="50"/>
    </row>
    <row r="27" spans="1:33" s="74" customFormat="1" ht="127.5" x14ac:dyDescent="0.25">
      <c r="A27" s="55" t="s">
        <v>160</v>
      </c>
      <c r="B27" s="64" t="s">
        <v>258</v>
      </c>
      <c r="C27" s="50" t="s">
        <v>124</v>
      </c>
      <c r="D27" s="64" t="s">
        <v>125</v>
      </c>
      <c r="E27" s="50" t="s">
        <v>54</v>
      </c>
      <c r="F27" s="50" t="s">
        <v>256</v>
      </c>
      <c r="G27" s="50" t="s">
        <v>53</v>
      </c>
      <c r="H27" s="78" t="s">
        <v>98</v>
      </c>
      <c r="I27" s="69">
        <v>1600</v>
      </c>
      <c r="J27" s="69">
        <v>1600</v>
      </c>
      <c r="K27" s="69">
        <f>SUM(L27:M27)</f>
        <v>1600</v>
      </c>
      <c r="L27" s="75">
        <v>1500</v>
      </c>
      <c r="M27" s="69">
        <v>100</v>
      </c>
      <c r="N27" s="84" t="s">
        <v>48</v>
      </c>
      <c r="O27" s="50">
        <v>0</v>
      </c>
      <c r="P27" s="70" t="s">
        <v>52</v>
      </c>
      <c r="Q27" s="59" t="s">
        <v>48</v>
      </c>
      <c r="R27" s="59" t="s">
        <v>48</v>
      </c>
      <c r="S27" s="112" t="s">
        <v>126</v>
      </c>
      <c r="T27" s="59" t="s">
        <v>49</v>
      </c>
      <c r="U27" s="59" t="s">
        <v>48</v>
      </c>
      <c r="V27" s="61" t="s">
        <v>273</v>
      </c>
      <c r="W27" s="61" t="s">
        <v>49</v>
      </c>
      <c r="X27" s="61" t="s">
        <v>48</v>
      </c>
      <c r="Y27" s="61" t="s">
        <v>49</v>
      </c>
      <c r="Z27" s="61" t="s">
        <v>48</v>
      </c>
      <c r="AA27" s="61">
        <v>318</v>
      </c>
      <c r="AB27" s="61">
        <v>9</v>
      </c>
      <c r="AC27" s="115"/>
      <c r="AD27" s="73"/>
      <c r="AE27" s="73"/>
      <c r="AF27" s="73"/>
      <c r="AG27" s="73"/>
    </row>
    <row r="28" spans="1:33" s="113" customFormat="1" ht="127.5" x14ac:dyDescent="0.25">
      <c r="A28" s="55" t="s">
        <v>217</v>
      </c>
      <c r="B28" s="116" t="s">
        <v>131</v>
      </c>
      <c r="C28" s="50" t="s">
        <v>132</v>
      </c>
      <c r="D28" s="50" t="s">
        <v>133</v>
      </c>
      <c r="E28" s="50">
        <v>2023</v>
      </c>
      <c r="F28" s="50" t="s">
        <v>134</v>
      </c>
      <c r="G28" s="50" t="s">
        <v>53</v>
      </c>
      <c r="H28" s="78" t="s">
        <v>98</v>
      </c>
      <c r="I28" s="76">
        <v>6135.2049999999999</v>
      </c>
      <c r="J28" s="76">
        <v>6135.2049999999999</v>
      </c>
      <c r="K28" s="76">
        <v>6135.2049999999999</v>
      </c>
      <c r="L28" s="77">
        <v>6135.2049999999999</v>
      </c>
      <c r="M28" s="76">
        <v>0</v>
      </c>
      <c r="N28" s="84" t="s">
        <v>48</v>
      </c>
      <c r="O28" s="50">
        <v>0</v>
      </c>
      <c r="P28" s="70" t="s">
        <v>52</v>
      </c>
      <c r="Q28" s="59" t="s">
        <v>48</v>
      </c>
      <c r="R28" s="59" t="s">
        <v>48</v>
      </c>
      <c r="S28" s="117" t="s">
        <v>82</v>
      </c>
      <c r="T28" s="59" t="s">
        <v>50</v>
      </c>
      <c r="U28" s="82" t="s">
        <v>111</v>
      </c>
      <c r="V28" s="61" t="s">
        <v>273</v>
      </c>
      <c r="W28" s="61" t="s">
        <v>49</v>
      </c>
      <c r="X28" s="61" t="s">
        <v>48</v>
      </c>
      <c r="Y28" s="61" t="s">
        <v>49</v>
      </c>
      <c r="Z28" s="61" t="s">
        <v>48</v>
      </c>
      <c r="AA28" s="118" t="s">
        <v>135</v>
      </c>
      <c r="AB28" s="61">
        <v>23</v>
      </c>
      <c r="AC28" s="64" t="s">
        <v>136</v>
      </c>
    </row>
    <row r="29" spans="1:33" s="74" customFormat="1" ht="225" x14ac:dyDescent="0.25">
      <c r="A29" s="55" t="s">
        <v>218</v>
      </c>
      <c r="B29" s="64" t="s">
        <v>232</v>
      </c>
      <c r="C29" s="50" t="s">
        <v>237</v>
      </c>
      <c r="D29" s="50" t="s">
        <v>207</v>
      </c>
      <c r="E29" s="50">
        <v>2023</v>
      </c>
      <c r="F29" s="98" t="s">
        <v>259</v>
      </c>
      <c r="G29" s="50" t="s">
        <v>53</v>
      </c>
      <c r="H29" s="78" t="s">
        <v>98</v>
      </c>
      <c r="I29" s="76">
        <v>12011.07</v>
      </c>
      <c r="J29" s="76">
        <v>11718.887000000001</v>
      </c>
      <c r="K29" s="76">
        <f>L29</f>
        <v>11718.887000000001</v>
      </c>
      <c r="L29" s="77">
        <v>11718.887000000001</v>
      </c>
      <c r="M29" s="76">
        <v>0</v>
      </c>
      <c r="N29" s="84" t="s">
        <v>48</v>
      </c>
      <c r="O29" s="76">
        <v>0</v>
      </c>
      <c r="P29" s="70" t="s">
        <v>52</v>
      </c>
      <c r="Q29" s="59" t="s">
        <v>175</v>
      </c>
      <c r="R29" s="59" t="s">
        <v>176</v>
      </c>
      <c r="S29" s="82" t="s">
        <v>177</v>
      </c>
      <c r="T29" s="59" t="s">
        <v>178</v>
      </c>
      <c r="U29" s="59" t="s">
        <v>48</v>
      </c>
      <c r="V29" s="61" t="s">
        <v>263</v>
      </c>
      <c r="W29" s="61" t="s">
        <v>49</v>
      </c>
      <c r="X29" s="61" t="s">
        <v>48</v>
      </c>
      <c r="Y29" s="61" t="s">
        <v>49</v>
      </c>
      <c r="Z29" s="61" t="s">
        <v>48</v>
      </c>
      <c r="AA29" s="61">
        <v>6500</v>
      </c>
      <c r="AB29" s="61">
        <v>1007</v>
      </c>
      <c r="AC29" s="119"/>
      <c r="AD29" s="73"/>
      <c r="AE29" s="73"/>
      <c r="AF29" s="73"/>
      <c r="AG29" s="73"/>
    </row>
    <row r="30" spans="1:33" s="74" customFormat="1" ht="141.75" x14ac:dyDescent="0.25">
      <c r="A30" s="55" t="s">
        <v>219</v>
      </c>
      <c r="B30" s="64" t="s">
        <v>227</v>
      </c>
      <c r="C30" s="50" t="s">
        <v>238</v>
      </c>
      <c r="D30" s="50" t="s">
        <v>216</v>
      </c>
      <c r="E30" s="50" t="s">
        <v>54</v>
      </c>
      <c r="F30" s="50" t="s">
        <v>239</v>
      </c>
      <c r="G30" s="50" t="s">
        <v>53</v>
      </c>
      <c r="H30" s="78" t="s">
        <v>98</v>
      </c>
      <c r="I30" s="76">
        <v>10949.4</v>
      </c>
      <c r="J30" s="76">
        <v>10796.755999999999</v>
      </c>
      <c r="K30" s="69">
        <f>SUM(L30:M30)</f>
        <v>10796.755999999999</v>
      </c>
      <c r="L30" s="75">
        <v>10796.755999999999</v>
      </c>
      <c r="M30" s="69">
        <v>0</v>
      </c>
      <c r="N30" s="57">
        <v>0</v>
      </c>
      <c r="O30" s="58">
        <v>0</v>
      </c>
      <c r="P30" s="70" t="s">
        <v>99</v>
      </c>
      <c r="Q30" s="82" t="s">
        <v>240</v>
      </c>
      <c r="R30" s="82" t="s">
        <v>229</v>
      </c>
      <c r="S30" s="71" t="s">
        <v>177</v>
      </c>
      <c r="T30" s="82" t="s">
        <v>49</v>
      </c>
      <c r="U30" s="82" t="s">
        <v>48</v>
      </c>
      <c r="V30" s="61" t="s">
        <v>281</v>
      </c>
      <c r="W30" s="104" t="s">
        <v>49</v>
      </c>
      <c r="X30" s="104" t="s">
        <v>48</v>
      </c>
      <c r="Y30" s="104" t="s">
        <v>49</v>
      </c>
      <c r="Z30" s="104" t="s">
        <v>48</v>
      </c>
      <c r="AA30" s="104">
        <v>40958</v>
      </c>
      <c r="AB30" s="104">
        <v>3243</v>
      </c>
      <c r="AC30" s="119"/>
      <c r="AD30" s="73"/>
      <c r="AE30" s="73"/>
      <c r="AF30" s="73"/>
      <c r="AG30" s="73"/>
    </row>
    <row r="31" spans="1:33" s="74" customFormat="1" ht="157.5" x14ac:dyDescent="0.25">
      <c r="A31" s="55" t="s">
        <v>226</v>
      </c>
      <c r="B31" s="64" t="s">
        <v>228</v>
      </c>
      <c r="C31" s="50" t="s">
        <v>238</v>
      </c>
      <c r="D31" s="50" t="s">
        <v>216</v>
      </c>
      <c r="E31" s="50" t="s">
        <v>54</v>
      </c>
      <c r="F31" s="50" t="s">
        <v>231</v>
      </c>
      <c r="G31" s="50" t="s">
        <v>53</v>
      </c>
      <c r="H31" s="78" t="s">
        <v>98</v>
      </c>
      <c r="I31" s="76">
        <v>17046.330000000002</v>
      </c>
      <c r="J31" s="76">
        <v>16990.703000000001</v>
      </c>
      <c r="K31" s="69">
        <f>SUM(L31:M31)</f>
        <v>16990.703000000001</v>
      </c>
      <c r="L31" s="75">
        <v>16990.703000000001</v>
      </c>
      <c r="M31" s="69">
        <v>0</v>
      </c>
      <c r="N31" s="57">
        <v>0</v>
      </c>
      <c r="O31" s="58">
        <v>0</v>
      </c>
      <c r="P31" s="70" t="s">
        <v>52</v>
      </c>
      <c r="Q31" s="82" t="s">
        <v>241</v>
      </c>
      <c r="R31" s="82" t="s">
        <v>230</v>
      </c>
      <c r="S31" s="71" t="s">
        <v>177</v>
      </c>
      <c r="T31" s="82" t="s">
        <v>49</v>
      </c>
      <c r="U31" s="82" t="s">
        <v>48</v>
      </c>
      <c r="V31" s="61" t="s">
        <v>282</v>
      </c>
      <c r="W31" s="104" t="s">
        <v>49</v>
      </c>
      <c r="X31" s="104" t="s">
        <v>48</v>
      </c>
      <c r="Y31" s="104" t="s">
        <v>49</v>
      </c>
      <c r="Z31" s="104" t="s">
        <v>48</v>
      </c>
      <c r="AA31" s="104">
        <v>40958</v>
      </c>
      <c r="AB31" s="104"/>
      <c r="AC31" s="119"/>
      <c r="AD31" s="73"/>
      <c r="AE31" s="73"/>
      <c r="AF31" s="73"/>
      <c r="AG31" s="73"/>
    </row>
    <row r="32" spans="1:33" s="74" customFormat="1" x14ac:dyDescent="0.25">
      <c r="A32" s="94"/>
      <c r="B32" s="95" t="s">
        <v>41</v>
      </c>
      <c r="C32" s="58"/>
      <c r="D32" s="96"/>
      <c r="E32" s="97"/>
      <c r="F32" s="97"/>
      <c r="G32" s="98"/>
      <c r="H32" s="98"/>
      <c r="I32" s="100">
        <f t="shared" ref="I32:O32" si="4">SUM(I18:I31)</f>
        <v>3149808.3520000004</v>
      </c>
      <c r="J32" s="100">
        <f t="shared" si="4"/>
        <v>3149102.441000001</v>
      </c>
      <c r="K32" s="100">
        <f t="shared" si="4"/>
        <v>1600348.889</v>
      </c>
      <c r="L32" s="100">
        <f t="shared" si="4"/>
        <v>1578310.118</v>
      </c>
      <c r="M32" s="100">
        <f t="shared" si="4"/>
        <v>22038.771000000001</v>
      </c>
      <c r="N32" s="100">
        <f t="shared" si="4"/>
        <v>0</v>
      </c>
      <c r="O32" s="100">
        <f t="shared" si="4"/>
        <v>0</v>
      </c>
      <c r="P32" s="70"/>
      <c r="Q32" s="82"/>
      <c r="R32" s="82"/>
      <c r="S32" s="82"/>
      <c r="T32" s="82"/>
      <c r="U32" s="82"/>
      <c r="V32" s="88"/>
      <c r="W32" s="88"/>
      <c r="X32" s="88"/>
      <c r="Y32" s="88"/>
      <c r="Z32" s="88"/>
      <c r="AA32" s="88"/>
      <c r="AB32" s="88"/>
      <c r="AC32" s="50"/>
      <c r="AD32" s="73"/>
      <c r="AE32" s="73"/>
      <c r="AF32" s="73"/>
      <c r="AG32" s="73"/>
    </row>
    <row r="33" spans="1:33" s="74" customFormat="1" x14ac:dyDescent="0.25">
      <c r="A33" s="94"/>
      <c r="B33" s="95"/>
      <c r="C33" s="58"/>
      <c r="D33" s="96"/>
      <c r="E33" s="97"/>
      <c r="F33" s="97"/>
      <c r="G33" s="98"/>
      <c r="H33" s="98"/>
      <c r="I33" s="99"/>
      <c r="J33" s="99"/>
      <c r="K33" s="99"/>
      <c r="L33" s="100"/>
      <c r="M33" s="99"/>
      <c r="N33" s="101"/>
      <c r="O33" s="102"/>
      <c r="P33" s="70"/>
      <c r="Q33" s="82"/>
      <c r="R33" s="82"/>
      <c r="S33" s="82"/>
      <c r="T33" s="82"/>
      <c r="U33" s="82"/>
      <c r="V33" s="88"/>
      <c r="W33" s="88"/>
      <c r="X33" s="88"/>
      <c r="Y33" s="88"/>
      <c r="Z33" s="88"/>
      <c r="AA33" s="88"/>
      <c r="AB33" s="88"/>
      <c r="AC33" s="50"/>
      <c r="AD33" s="73"/>
      <c r="AE33" s="73"/>
      <c r="AF33" s="73"/>
      <c r="AG33" s="73"/>
    </row>
    <row r="34" spans="1:33" s="74" customFormat="1" x14ac:dyDescent="0.25">
      <c r="A34" s="94">
        <v>3</v>
      </c>
      <c r="B34" s="95" t="s">
        <v>42</v>
      </c>
      <c r="C34" s="58"/>
      <c r="D34" s="96"/>
      <c r="E34" s="97"/>
      <c r="F34" s="97"/>
      <c r="G34" s="98"/>
      <c r="H34" s="98"/>
      <c r="I34" s="99"/>
      <c r="J34" s="99"/>
      <c r="K34" s="99"/>
      <c r="L34" s="100"/>
      <c r="M34" s="99"/>
      <c r="N34" s="101"/>
      <c r="O34" s="102"/>
      <c r="P34" s="70"/>
      <c r="Q34" s="82"/>
      <c r="R34" s="82"/>
      <c r="S34" s="82"/>
      <c r="T34" s="82"/>
      <c r="U34" s="82"/>
      <c r="V34" s="88"/>
      <c r="W34" s="88"/>
      <c r="X34" s="88"/>
      <c r="Y34" s="88"/>
      <c r="Z34" s="88"/>
      <c r="AA34" s="88"/>
      <c r="AB34" s="88"/>
      <c r="AC34" s="50"/>
      <c r="AD34" s="73"/>
      <c r="AE34" s="73"/>
      <c r="AF34" s="73"/>
      <c r="AG34" s="73"/>
    </row>
    <row r="35" spans="1:33" s="74" customFormat="1" ht="255" x14ac:dyDescent="0.25">
      <c r="A35" s="55" t="s">
        <v>62</v>
      </c>
      <c r="B35" s="64" t="s">
        <v>83</v>
      </c>
      <c r="C35" s="58" t="s">
        <v>65</v>
      </c>
      <c r="D35" s="50" t="s">
        <v>66</v>
      </c>
      <c r="E35" s="50">
        <v>2023</v>
      </c>
      <c r="F35" s="50" t="s">
        <v>84</v>
      </c>
      <c r="G35" s="50" t="s">
        <v>57</v>
      </c>
      <c r="H35" s="78" t="s">
        <v>97</v>
      </c>
      <c r="I35" s="69">
        <v>41917.586000000003</v>
      </c>
      <c r="J35" s="69">
        <v>41917.586000000003</v>
      </c>
      <c r="K35" s="69">
        <v>41917.586000000003</v>
      </c>
      <c r="L35" s="75">
        <v>41917.586000000003</v>
      </c>
      <c r="M35" s="69">
        <v>0</v>
      </c>
      <c r="N35" s="57" t="s">
        <v>48</v>
      </c>
      <c r="O35" s="57">
        <v>0</v>
      </c>
      <c r="P35" s="70" t="s">
        <v>52</v>
      </c>
      <c r="Q35" s="59" t="s">
        <v>91</v>
      </c>
      <c r="R35" s="82" t="s">
        <v>92</v>
      </c>
      <c r="S35" s="103" t="s">
        <v>51</v>
      </c>
      <c r="T35" s="59" t="s">
        <v>50</v>
      </c>
      <c r="U35" s="82" t="s">
        <v>93</v>
      </c>
      <c r="V35" s="61" t="s">
        <v>264</v>
      </c>
      <c r="W35" s="61" t="s">
        <v>49</v>
      </c>
      <c r="X35" s="61" t="s">
        <v>48</v>
      </c>
      <c r="Y35" s="61" t="s">
        <v>49</v>
      </c>
      <c r="Z35" s="61" t="s">
        <v>48</v>
      </c>
      <c r="AA35" s="61">
        <v>27627</v>
      </c>
      <c r="AB35" s="72"/>
      <c r="AC35" s="50"/>
      <c r="AD35" s="73"/>
      <c r="AE35" s="73"/>
      <c r="AF35" s="73"/>
      <c r="AG35" s="73"/>
    </row>
    <row r="36" spans="1:33" s="74" customFormat="1" ht="255" x14ac:dyDescent="0.25">
      <c r="A36" s="55" t="s">
        <v>85</v>
      </c>
      <c r="B36" s="64" t="s">
        <v>86</v>
      </c>
      <c r="C36" s="58" t="s">
        <v>65</v>
      </c>
      <c r="D36" s="50" t="s">
        <v>66</v>
      </c>
      <c r="E36" s="50">
        <v>2023</v>
      </c>
      <c r="F36" s="50" t="s">
        <v>87</v>
      </c>
      <c r="G36" s="50" t="s">
        <v>57</v>
      </c>
      <c r="H36" s="78" t="s">
        <v>97</v>
      </c>
      <c r="I36" s="69">
        <v>22923.035</v>
      </c>
      <c r="J36" s="69">
        <v>22923.035</v>
      </c>
      <c r="K36" s="69">
        <v>22923.035</v>
      </c>
      <c r="L36" s="75">
        <v>22923.035</v>
      </c>
      <c r="M36" s="69">
        <v>0</v>
      </c>
      <c r="N36" s="57" t="s">
        <v>48</v>
      </c>
      <c r="O36" s="57">
        <v>0</v>
      </c>
      <c r="P36" s="70" t="s">
        <v>52</v>
      </c>
      <c r="Q36" s="82" t="s">
        <v>94</v>
      </c>
      <c r="R36" s="82" t="s">
        <v>95</v>
      </c>
      <c r="S36" s="103" t="s">
        <v>51</v>
      </c>
      <c r="T36" s="59" t="s">
        <v>50</v>
      </c>
      <c r="U36" s="82" t="s">
        <v>96</v>
      </c>
      <c r="V36" s="72" t="s">
        <v>265</v>
      </c>
      <c r="W36" s="61" t="s">
        <v>49</v>
      </c>
      <c r="X36" s="61" t="s">
        <v>48</v>
      </c>
      <c r="Y36" s="61" t="s">
        <v>49</v>
      </c>
      <c r="Z36" s="61" t="s">
        <v>48</v>
      </c>
      <c r="AA36" s="61">
        <v>27627</v>
      </c>
      <c r="AB36" s="72"/>
      <c r="AC36" s="50"/>
      <c r="AD36" s="73"/>
      <c r="AE36" s="73"/>
      <c r="AF36" s="73"/>
      <c r="AG36" s="73"/>
    </row>
    <row r="37" spans="1:33" s="74" customFormat="1" ht="255" x14ac:dyDescent="0.25">
      <c r="A37" s="55" t="s">
        <v>88</v>
      </c>
      <c r="B37" s="64" t="s">
        <v>89</v>
      </c>
      <c r="C37" s="58" t="s">
        <v>65</v>
      </c>
      <c r="D37" s="50" t="s">
        <v>66</v>
      </c>
      <c r="E37" s="50">
        <v>2023</v>
      </c>
      <c r="F37" s="50" t="s">
        <v>90</v>
      </c>
      <c r="G37" s="50" t="s">
        <v>57</v>
      </c>
      <c r="H37" s="78" t="s">
        <v>97</v>
      </c>
      <c r="I37" s="69">
        <v>16323.555</v>
      </c>
      <c r="J37" s="69">
        <v>16323.555</v>
      </c>
      <c r="K37" s="69">
        <v>16323.555</v>
      </c>
      <c r="L37" s="75">
        <v>16323.555</v>
      </c>
      <c r="M37" s="69">
        <v>0</v>
      </c>
      <c r="N37" s="57" t="s">
        <v>48</v>
      </c>
      <c r="O37" s="57">
        <v>0</v>
      </c>
      <c r="P37" s="70" t="s">
        <v>52</v>
      </c>
      <c r="Q37" s="59" t="s">
        <v>48</v>
      </c>
      <c r="R37" s="59" t="s">
        <v>48</v>
      </c>
      <c r="S37" s="103" t="s">
        <v>51</v>
      </c>
      <c r="T37" s="59" t="s">
        <v>50</v>
      </c>
      <c r="U37" s="82" t="s">
        <v>93</v>
      </c>
      <c r="V37" s="72" t="s">
        <v>273</v>
      </c>
      <c r="W37" s="61" t="s">
        <v>49</v>
      </c>
      <c r="X37" s="61" t="s">
        <v>48</v>
      </c>
      <c r="Y37" s="61" t="s">
        <v>49</v>
      </c>
      <c r="Z37" s="61" t="s">
        <v>48</v>
      </c>
      <c r="AA37" s="61">
        <v>27627</v>
      </c>
      <c r="AB37" s="72"/>
      <c r="AC37" s="50"/>
      <c r="AD37" s="73"/>
      <c r="AE37" s="73"/>
      <c r="AF37" s="73"/>
      <c r="AG37" s="73"/>
    </row>
    <row r="38" spans="1:33" s="74" customFormat="1" ht="255" x14ac:dyDescent="0.25">
      <c r="A38" s="55" t="s">
        <v>161</v>
      </c>
      <c r="B38" s="64" t="s">
        <v>208</v>
      </c>
      <c r="C38" s="50" t="s">
        <v>274</v>
      </c>
      <c r="D38" s="50" t="s">
        <v>59</v>
      </c>
      <c r="E38" s="50">
        <v>2023</v>
      </c>
      <c r="F38" s="50" t="s">
        <v>260</v>
      </c>
      <c r="G38" s="50" t="s">
        <v>57</v>
      </c>
      <c r="H38" s="78" t="s">
        <v>98</v>
      </c>
      <c r="I38" s="69">
        <v>2600</v>
      </c>
      <c r="J38" s="69">
        <v>2600</v>
      </c>
      <c r="K38" s="69">
        <f>SUM(L38:M38)</f>
        <v>2600</v>
      </c>
      <c r="L38" s="75">
        <v>2600</v>
      </c>
      <c r="M38" s="69">
        <v>0</v>
      </c>
      <c r="N38" s="57" t="s">
        <v>48</v>
      </c>
      <c r="O38" s="57">
        <v>0</v>
      </c>
      <c r="P38" s="70"/>
      <c r="Q38" s="59" t="s">
        <v>48</v>
      </c>
      <c r="R38" s="59" t="s">
        <v>48</v>
      </c>
      <c r="S38" s="71" t="s">
        <v>51</v>
      </c>
      <c r="T38" s="59" t="s">
        <v>49</v>
      </c>
      <c r="U38" s="82" t="s">
        <v>48</v>
      </c>
      <c r="V38" s="72" t="s">
        <v>273</v>
      </c>
      <c r="W38" s="61" t="s">
        <v>49</v>
      </c>
      <c r="X38" s="61" t="s">
        <v>48</v>
      </c>
      <c r="Y38" s="61" t="s">
        <v>49</v>
      </c>
      <c r="Z38" s="61" t="s">
        <v>48</v>
      </c>
      <c r="AA38" s="61">
        <v>45418</v>
      </c>
      <c r="AB38" s="72"/>
      <c r="AC38" s="83"/>
      <c r="AD38" s="73"/>
      <c r="AE38" s="73"/>
      <c r="AF38" s="73"/>
      <c r="AG38" s="73"/>
    </row>
    <row r="39" spans="1:33" s="74" customFormat="1" ht="255" x14ac:dyDescent="0.25">
      <c r="A39" s="55" t="s">
        <v>162</v>
      </c>
      <c r="B39" s="64" t="s">
        <v>209</v>
      </c>
      <c r="C39" s="50" t="s">
        <v>274</v>
      </c>
      <c r="D39" s="50" t="s">
        <v>59</v>
      </c>
      <c r="E39" s="50">
        <v>2023</v>
      </c>
      <c r="F39" s="50" t="s">
        <v>260</v>
      </c>
      <c r="G39" s="50" t="s">
        <v>78</v>
      </c>
      <c r="H39" s="78" t="s">
        <v>98</v>
      </c>
      <c r="I39" s="69">
        <v>12000</v>
      </c>
      <c r="J39" s="69">
        <v>12000</v>
      </c>
      <c r="K39" s="69">
        <f>SUM(L39:M39)</f>
        <v>12000</v>
      </c>
      <c r="L39" s="75">
        <v>12000</v>
      </c>
      <c r="M39" s="69">
        <v>0</v>
      </c>
      <c r="N39" s="57" t="s">
        <v>48</v>
      </c>
      <c r="O39" s="57">
        <v>0</v>
      </c>
      <c r="P39" s="70"/>
      <c r="Q39" s="59" t="s">
        <v>48</v>
      </c>
      <c r="R39" s="59" t="s">
        <v>48</v>
      </c>
      <c r="S39" s="71" t="s">
        <v>51</v>
      </c>
      <c r="T39" s="59" t="s">
        <v>49</v>
      </c>
      <c r="U39" s="82" t="s">
        <v>48</v>
      </c>
      <c r="V39" s="72" t="s">
        <v>273</v>
      </c>
      <c r="W39" s="61" t="s">
        <v>49</v>
      </c>
      <c r="X39" s="61" t="s">
        <v>48</v>
      </c>
      <c r="Y39" s="61" t="s">
        <v>49</v>
      </c>
      <c r="Z39" s="61" t="s">
        <v>48</v>
      </c>
      <c r="AA39" s="61">
        <v>45418</v>
      </c>
      <c r="AB39" s="72"/>
      <c r="AC39" s="83"/>
      <c r="AD39" s="73"/>
      <c r="AE39" s="73"/>
      <c r="AF39" s="73"/>
      <c r="AG39" s="73"/>
    </row>
    <row r="40" spans="1:33" s="74" customFormat="1" ht="255" x14ac:dyDescent="0.25">
      <c r="A40" s="55" t="s">
        <v>163</v>
      </c>
      <c r="B40" s="64" t="s">
        <v>61</v>
      </c>
      <c r="C40" s="58" t="s">
        <v>60</v>
      </c>
      <c r="D40" s="50" t="s">
        <v>59</v>
      </c>
      <c r="E40" s="50">
        <v>2023</v>
      </c>
      <c r="F40" s="50" t="s">
        <v>58</v>
      </c>
      <c r="G40" s="50" t="s">
        <v>57</v>
      </c>
      <c r="H40" s="78" t="s">
        <v>98</v>
      </c>
      <c r="I40" s="65">
        <v>26046.955999999998</v>
      </c>
      <c r="J40" s="65">
        <v>26046.955999999998</v>
      </c>
      <c r="K40" s="65">
        <f>L40+M40</f>
        <v>26046.955999999998</v>
      </c>
      <c r="L40" s="68">
        <v>19046.955999999998</v>
      </c>
      <c r="M40" s="65">
        <v>7000</v>
      </c>
      <c r="N40" s="57" t="s">
        <v>48</v>
      </c>
      <c r="O40" s="57">
        <v>0</v>
      </c>
      <c r="P40" s="70" t="s">
        <v>52</v>
      </c>
      <c r="Q40" s="51" t="s">
        <v>270</v>
      </c>
      <c r="R40" s="51" t="s">
        <v>271</v>
      </c>
      <c r="S40" s="71" t="s">
        <v>51</v>
      </c>
      <c r="T40" s="59" t="s">
        <v>49</v>
      </c>
      <c r="U40" s="59" t="s">
        <v>48</v>
      </c>
      <c r="V40" s="72" t="s">
        <v>273</v>
      </c>
      <c r="W40" s="61" t="s">
        <v>49</v>
      </c>
      <c r="X40" s="61" t="s">
        <v>48</v>
      </c>
      <c r="Y40" s="61" t="s">
        <v>49</v>
      </c>
      <c r="Z40" s="61" t="s">
        <v>48</v>
      </c>
      <c r="AA40" s="61">
        <v>160</v>
      </c>
      <c r="AB40" s="72"/>
      <c r="AC40" s="50"/>
      <c r="AD40" s="73"/>
      <c r="AE40" s="73"/>
      <c r="AF40" s="73"/>
      <c r="AG40" s="73"/>
    </row>
    <row r="41" spans="1:33" s="74" customFormat="1" ht="255" x14ac:dyDescent="0.25">
      <c r="A41" s="55" t="s">
        <v>56</v>
      </c>
      <c r="B41" s="60" t="s">
        <v>181</v>
      </c>
      <c r="C41" s="56" t="s">
        <v>197</v>
      </c>
      <c r="D41" s="56" t="s">
        <v>182</v>
      </c>
      <c r="E41" s="56" t="s">
        <v>54</v>
      </c>
      <c r="F41" s="56" t="s">
        <v>183</v>
      </c>
      <c r="G41" s="56" t="s">
        <v>57</v>
      </c>
      <c r="H41" s="78" t="s">
        <v>98</v>
      </c>
      <c r="I41" s="62">
        <v>59566.733</v>
      </c>
      <c r="J41" s="63">
        <v>59566.733</v>
      </c>
      <c r="K41" s="63">
        <f t="shared" ref="K41:K46" si="5">J41*0.1</f>
        <v>5956.6733000000004</v>
      </c>
      <c r="L41" s="66">
        <f>K41*0.9</f>
        <v>5361.0059700000002</v>
      </c>
      <c r="M41" s="63">
        <f>K41*0.1</f>
        <v>595.66733000000011</v>
      </c>
      <c r="N41" s="57" t="s">
        <v>48</v>
      </c>
      <c r="O41" s="57">
        <v>0</v>
      </c>
      <c r="P41" s="70" t="s">
        <v>52</v>
      </c>
      <c r="Q41" s="59" t="s">
        <v>48</v>
      </c>
      <c r="R41" s="59" t="s">
        <v>48</v>
      </c>
      <c r="S41" s="103" t="s">
        <v>51</v>
      </c>
      <c r="T41" s="59" t="s">
        <v>49</v>
      </c>
      <c r="U41" s="59" t="s">
        <v>48</v>
      </c>
      <c r="V41" s="59" t="s">
        <v>273</v>
      </c>
      <c r="W41" s="59" t="s">
        <v>49</v>
      </c>
      <c r="X41" s="59" t="s">
        <v>48</v>
      </c>
      <c r="Y41" s="59" t="s">
        <v>49</v>
      </c>
      <c r="Z41" s="59" t="s">
        <v>48</v>
      </c>
      <c r="AA41" s="61">
        <v>321</v>
      </c>
      <c r="AB41" s="61">
        <v>32</v>
      </c>
      <c r="AC41" s="50"/>
      <c r="AD41" s="73"/>
      <c r="AE41" s="73"/>
      <c r="AF41" s="73"/>
      <c r="AG41" s="73"/>
    </row>
    <row r="42" spans="1:33" s="74" customFormat="1" ht="255" x14ac:dyDescent="0.25">
      <c r="A42" s="55" t="s">
        <v>164</v>
      </c>
      <c r="B42" s="60" t="s">
        <v>184</v>
      </c>
      <c r="C42" s="56" t="s">
        <v>197</v>
      </c>
      <c r="D42" s="56" t="s">
        <v>182</v>
      </c>
      <c r="E42" s="56" t="s">
        <v>54</v>
      </c>
      <c r="F42" s="56" t="s">
        <v>185</v>
      </c>
      <c r="G42" s="56" t="s">
        <v>57</v>
      </c>
      <c r="H42" s="78" t="s">
        <v>98</v>
      </c>
      <c r="I42" s="62">
        <v>51182.400000000001</v>
      </c>
      <c r="J42" s="62">
        <v>51182.400000000001</v>
      </c>
      <c r="K42" s="62">
        <f t="shared" si="5"/>
        <v>5118.2400000000007</v>
      </c>
      <c r="L42" s="67">
        <f t="shared" ref="L42:L46" si="6">K42*0.9</f>
        <v>4606.4160000000011</v>
      </c>
      <c r="M42" s="62">
        <f t="shared" ref="M42:M46" si="7">K42-L42</f>
        <v>511.82399999999961</v>
      </c>
      <c r="N42" s="57" t="s">
        <v>48</v>
      </c>
      <c r="O42" s="58">
        <v>0</v>
      </c>
      <c r="P42" s="70" t="s">
        <v>52</v>
      </c>
      <c r="Q42" s="59" t="s">
        <v>48</v>
      </c>
      <c r="R42" s="59" t="s">
        <v>48</v>
      </c>
      <c r="S42" s="103" t="s">
        <v>51</v>
      </c>
      <c r="T42" s="59" t="s">
        <v>49</v>
      </c>
      <c r="U42" s="59" t="s">
        <v>48</v>
      </c>
      <c r="V42" s="59" t="s">
        <v>273</v>
      </c>
      <c r="W42" s="59" t="s">
        <v>49</v>
      </c>
      <c r="X42" s="59" t="s">
        <v>48</v>
      </c>
      <c r="Y42" s="59" t="s">
        <v>49</v>
      </c>
      <c r="Z42" s="59" t="s">
        <v>48</v>
      </c>
      <c r="AA42" s="61">
        <v>263</v>
      </c>
      <c r="AB42" s="61">
        <v>26</v>
      </c>
      <c r="AC42" s="50"/>
      <c r="AD42" s="73"/>
      <c r="AE42" s="73"/>
      <c r="AF42" s="73"/>
      <c r="AG42" s="73"/>
    </row>
    <row r="43" spans="1:33" s="74" customFormat="1" ht="255" x14ac:dyDescent="0.25">
      <c r="A43" s="55" t="s">
        <v>165</v>
      </c>
      <c r="B43" s="60" t="s">
        <v>186</v>
      </c>
      <c r="C43" s="56" t="s">
        <v>197</v>
      </c>
      <c r="D43" s="56" t="s">
        <v>59</v>
      </c>
      <c r="E43" s="56" t="s">
        <v>54</v>
      </c>
      <c r="F43" s="56" t="s">
        <v>187</v>
      </c>
      <c r="G43" s="56" t="s">
        <v>57</v>
      </c>
      <c r="H43" s="78" t="s">
        <v>98</v>
      </c>
      <c r="I43" s="62">
        <v>59227.161999999997</v>
      </c>
      <c r="J43" s="62">
        <v>59227.161999999997</v>
      </c>
      <c r="K43" s="62">
        <f t="shared" si="5"/>
        <v>5922.7161999999998</v>
      </c>
      <c r="L43" s="67">
        <f t="shared" si="6"/>
        <v>5330.4445800000003</v>
      </c>
      <c r="M43" s="62">
        <f t="shared" si="7"/>
        <v>592.27161999999953</v>
      </c>
      <c r="N43" s="57" t="s">
        <v>48</v>
      </c>
      <c r="O43" s="58">
        <v>0</v>
      </c>
      <c r="P43" s="70" t="s">
        <v>52</v>
      </c>
      <c r="Q43" s="59" t="s">
        <v>48</v>
      </c>
      <c r="R43" s="59" t="s">
        <v>48</v>
      </c>
      <c r="S43" s="103" t="s">
        <v>51</v>
      </c>
      <c r="T43" s="59" t="s">
        <v>49</v>
      </c>
      <c r="U43" s="59" t="s">
        <v>48</v>
      </c>
      <c r="V43" s="59" t="s">
        <v>273</v>
      </c>
      <c r="W43" s="59" t="s">
        <v>49</v>
      </c>
      <c r="X43" s="59" t="s">
        <v>48</v>
      </c>
      <c r="Y43" s="59" t="s">
        <v>49</v>
      </c>
      <c r="Z43" s="59" t="s">
        <v>48</v>
      </c>
      <c r="AA43" s="61">
        <v>340</v>
      </c>
      <c r="AB43" s="61">
        <v>34</v>
      </c>
      <c r="AC43" s="50"/>
      <c r="AD43" s="73"/>
      <c r="AE43" s="73"/>
      <c r="AF43" s="73"/>
      <c r="AG43" s="73"/>
    </row>
    <row r="44" spans="1:33" s="74" customFormat="1" ht="255" x14ac:dyDescent="0.25">
      <c r="A44" s="55" t="s">
        <v>166</v>
      </c>
      <c r="B44" s="60" t="s">
        <v>188</v>
      </c>
      <c r="C44" s="56" t="s">
        <v>195</v>
      </c>
      <c r="D44" s="56" t="s">
        <v>59</v>
      </c>
      <c r="E44" s="56" t="s">
        <v>54</v>
      </c>
      <c r="F44" s="56" t="s">
        <v>189</v>
      </c>
      <c r="G44" s="56" t="s">
        <v>57</v>
      </c>
      <c r="H44" s="78" t="s">
        <v>98</v>
      </c>
      <c r="I44" s="62">
        <v>66255.134000000005</v>
      </c>
      <c r="J44" s="62">
        <v>66255.134000000005</v>
      </c>
      <c r="K44" s="62">
        <f t="shared" si="5"/>
        <v>6625.5134000000007</v>
      </c>
      <c r="L44" s="67">
        <f t="shared" si="6"/>
        <v>5962.9620600000007</v>
      </c>
      <c r="M44" s="62">
        <f t="shared" si="7"/>
        <v>662.55133999999998</v>
      </c>
      <c r="N44" s="57" t="s">
        <v>48</v>
      </c>
      <c r="O44" s="58">
        <v>0</v>
      </c>
      <c r="P44" s="70" t="s">
        <v>52</v>
      </c>
      <c r="Q44" s="59" t="s">
        <v>48</v>
      </c>
      <c r="R44" s="59" t="s">
        <v>48</v>
      </c>
      <c r="S44" s="103" t="s">
        <v>51</v>
      </c>
      <c r="T44" s="59" t="s">
        <v>49</v>
      </c>
      <c r="U44" s="59" t="s">
        <v>48</v>
      </c>
      <c r="V44" s="59" t="s">
        <v>273</v>
      </c>
      <c r="W44" s="59" t="s">
        <v>49</v>
      </c>
      <c r="X44" s="59" t="s">
        <v>48</v>
      </c>
      <c r="Y44" s="59" t="s">
        <v>49</v>
      </c>
      <c r="Z44" s="59" t="s">
        <v>48</v>
      </c>
      <c r="AA44" s="61">
        <v>403</v>
      </c>
      <c r="AB44" s="61">
        <v>40</v>
      </c>
      <c r="AC44" s="50"/>
      <c r="AD44" s="73"/>
      <c r="AE44" s="73"/>
      <c r="AF44" s="73"/>
      <c r="AG44" s="73"/>
    </row>
    <row r="45" spans="1:33" s="74" customFormat="1" ht="255" x14ac:dyDescent="0.25">
      <c r="A45" s="55" t="s">
        <v>167</v>
      </c>
      <c r="B45" s="64" t="s">
        <v>190</v>
      </c>
      <c r="C45" s="58" t="s">
        <v>60</v>
      </c>
      <c r="D45" s="58" t="s">
        <v>59</v>
      </c>
      <c r="E45" s="58" t="s">
        <v>54</v>
      </c>
      <c r="F45" s="58" t="s">
        <v>191</v>
      </c>
      <c r="G45" s="58" t="s">
        <v>78</v>
      </c>
      <c r="H45" s="78" t="s">
        <v>98</v>
      </c>
      <c r="I45" s="65">
        <v>12384.817999999999</v>
      </c>
      <c r="J45" s="65">
        <v>12384.817999999999</v>
      </c>
      <c r="K45" s="65">
        <v>3715.4459999999999</v>
      </c>
      <c r="L45" s="68">
        <f t="shared" si="6"/>
        <v>3343.9014000000002</v>
      </c>
      <c r="M45" s="65">
        <f t="shared" si="7"/>
        <v>371.54459999999972</v>
      </c>
      <c r="N45" s="57" t="s">
        <v>48</v>
      </c>
      <c r="O45" s="58">
        <v>0</v>
      </c>
      <c r="P45" s="70" t="s">
        <v>52</v>
      </c>
      <c r="Q45" s="59" t="s">
        <v>192</v>
      </c>
      <c r="R45" s="59" t="s">
        <v>196</v>
      </c>
      <c r="S45" s="103" t="s">
        <v>51</v>
      </c>
      <c r="T45" s="59" t="s">
        <v>49</v>
      </c>
      <c r="U45" s="59" t="s">
        <v>48</v>
      </c>
      <c r="V45" s="59" t="s">
        <v>273</v>
      </c>
      <c r="W45" s="59" t="s">
        <v>49</v>
      </c>
      <c r="X45" s="59" t="s">
        <v>48</v>
      </c>
      <c r="Y45" s="59" t="s">
        <v>49</v>
      </c>
      <c r="Z45" s="59" t="s">
        <v>48</v>
      </c>
      <c r="AA45" s="61">
        <v>500</v>
      </c>
      <c r="AB45" s="61">
        <v>50</v>
      </c>
      <c r="AC45" s="50"/>
      <c r="AD45" s="73"/>
      <c r="AE45" s="73"/>
      <c r="AF45" s="73"/>
      <c r="AG45" s="73"/>
    </row>
    <row r="46" spans="1:33" s="74" customFormat="1" ht="255" x14ac:dyDescent="0.25">
      <c r="A46" s="55" t="s">
        <v>168</v>
      </c>
      <c r="B46" s="64" t="s">
        <v>193</v>
      </c>
      <c r="C46" s="58" t="s">
        <v>197</v>
      </c>
      <c r="D46" s="58" t="s">
        <v>59</v>
      </c>
      <c r="E46" s="58" t="s">
        <v>76</v>
      </c>
      <c r="F46" s="58" t="s">
        <v>194</v>
      </c>
      <c r="G46" s="58" t="s">
        <v>78</v>
      </c>
      <c r="H46" s="78" t="s">
        <v>98</v>
      </c>
      <c r="I46" s="65">
        <v>157373.31</v>
      </c>
      <c r="J46" s="65">
        <v>157373.31</v>
      </c>
      <c r="K46" s="65">
        <f t="shared" si="5"/>
        <v>15737.331</v>
      </c>
      <c r="L46" s="68">
        <f t="shared" si="6"/>
        <v>14163.597900000001</v>
      </c>
      <c r="M46" s="65">
        <f t="shared" si="7"/>
        <v>1573.7330999999995</v>
      </c>
      <c r="N46" s="57" t="s">
        <v>48</v>
      </c>
      <c r="O46" s="58">
        <v>0</v>
      </c>
      <c r="P46" s="70" t="s">
        <v>52</v>
      </c>
      <c r="Q46" s="59" t="s">
        <v>48</v>
      </c>
      <c r="R46" s="59" t="s">
        <v>48</v>
      </c>
      <c r="S46" s="103" t="s">
        <v>51</v>
      </c>
      <c r="T46" s="59" t="s">
        <v>49</v>
      </c>
      <c r="U46" s="59" t="s">
        <v>48</v>
      </c>
      <c r="V46" s="59" t="s">
        <v>273</v>
      </c>
      <c r="W46" s="59" t="s">
        <v>49</v>
      </c>
      <c r="X46" s="59" t="s">
        <v>48</v>
      </c>
      <c r="Y46" s="59" t="s">
        <v>49</v>
      </c>
      <c r="Z46" s="59" t="s">
        <v>48</v>
      </c>
      <c r="AA46" s="61">
        <v>2200</v>
      </c>
      <c r="AB46" s="61">
        <v>220</v>
      </c>
      <c r="AC46" s="50"/>
      <c r="AD46" s="73"/>
      <c r="AE46" s="73"/>
      <c r="AF46" s="73"/>
      <c r="AG46" s="73"/>
    </row>
    <row r="47" spans="1:33" s="74" customFormat="1" ht="192" customHeight="1" x14ac:dyDescent="0.25">
      <c r="A47" s="55" t="s">
        <v>169</v>
      </c>
      <c r="B47" s="64" t="s">
        <v>210</v>
      </c>
      <c r="C47" s="58" t="s">
        <v>214</v>
      </c>
      <c r="D47" s="58" t="s">
        <v>216</v>
      </c>
      <c r="E47" s="58">
        <v>2023</v>
      </c>
      <c r="F47" s="58" t="s">
        <v>260</v>
      </c>
      <c r="G47" s="58" t="s">
        <v>57</v>
      </c>
      <c r="H47" s="78" t="s">
        <v>98</v>
      </c>
      <c r="I47" s="91">
        <v>20000</v>
      </c>
      <c r="J47" s="91">
        <v>20000</v>
      </c>
      <c r="K47" s="91">
        <f>SUM(L47:M47)</f>
        <v>20000</v>
      </c>
      <c r="L47" s="92">
        <v>20000</v>
      </c>
      <c r="M47" s="91">
        <v>0</v>
      </c>
      <c r="N47" s="57" t="s">
        <v>48</v>
      </c>
      <c r="O47" s="58">
        <v>0</v>
      </c>
      <c r="P47" s="70" t="s">
        <v>275</v>
      </c>
      <c r="Q47" s="59" t="s">
        <v>48</v>
      </c>
      <c r="R47" s="59" t="s">
        <v>48</v>
      </c>
      <c r="S47" s="93" t="s">
        <v>51</v>
      </c>
      <c r="T47" s="59" t="s">
        <v>50</v>
      </c>
      <c r="U47" s="59" t="s">
        <v>48</v>
      </c>
      <c r="V47" s="59" t="s">
        <v>273</v>
      </c>
      <c r="W47" s="59" t="s">
        <v>49</v>
      </c>
      <c r="X47" s="59" t="s">
        <v>48</v>
      </c>
      <c r="Y47" s="59" t="s">
        <v>49</v>
      </c>
      <c r="Z47" s="59" t="s">
        <v>48</v>
      </c>
      <c r="AA47" s="61">
        <v>700</v>
      </c>
      <c r="AB47" s="61"/>
      <c r="AC47" s="50"/>
      <c r="AD47" s="73"/>
      <c r="AE47" s="73"/>
      <c r="AF47" s="73"/>
      <c r="AG47" s="73"/>
    </row>
    <row r="48" spans="1:33" s="74" customFormat="1" ht="228" x14ac:dyDescent="0.25">
      <c r="A48" s="55" t="s">
        <v>170</v>
      </c>
      <c r="B48" s="64" t="s">
        <v>211</v>
      </c>
      <c r="C48" s="58" t="s">
        <v>65</v>
      </c>
      <c r="D48" s="58" t="s">
        <v>66</v>
      </c>
      <c r="E48" s="58">
        <v>2023</v>
      </c>
      <c r="F48" s="58" t="s">
        <v>260</v>
      </c>
      <c r="G48" s="58" t="s">
        <v>57</v>
      </c>
      <c r="H48" s="78" t="s">
        <v>98</v>
      </c>
      <c r="I48" s="65">
        <v>33430</v>
      </c>
      <c r="J48" s="65">
        <v>33430</v>
      </c>
      <c r="K48" s="91">
        <f>SUM(L48:M48)</f>
        <v>33430</v>
      </c>
      <c r="L48" s="92">
        <v>33430</v>
      </c>
      <c r="M48" s="91">
        <v>0</v>
      </c>
      <c r="N48" s="57" t="s">
        <v>48</v>
      </c>
      <c r="O48" s="58">
        <v>0</v>
      </c>
      <c r="P48" s="70" t="s">
        <v>52</v>
      </c>
      <c r="Q48" s="59" t="s">
        <v>48</v>
      </c>
      <c r="R48" s="59" t="s">
        <v>48</v>
      </c>
      <c r="S48" s="93" t="s">
        <v>51</v>
      </c>
      <c r="T48" s="59" t="s">
        <v>50</v>
      </c>
      <c r="U48" s="59" t="s">
        <v>48</v>
      </c>
      <c r="V48" s="59" t="s">
        <v>273</v>
      </c>
      <c r="W48" s="59" t="s">
        <v>49</v>
      </c>
      <c r="X48" s="59" t="s">
        <v>48</v>
      </c>
      <c r="Y48" s="59" t="s">
        <v>49</v>
      </c>
      <c r="Z48" s="59" t="s">
        <v>48</v>
      </c>
      <c r="AA48" s="61">
        <v>1126</v>
      </c>
      <c r="AB48" s="61"/>
      <c r="AC48" s="50"/>
      <c r="AD48" s="73"/>
      <c r="AE48" s="73"/>
      <c r="AF48" s="73"/>
      <c r="AG48" s="73"/>
    </row>
    <row r="49" spans="1:33" s="74" customFormat="1" ht="228" x14ac:dyDescent="0.25">
      <c r="A49" s="55" t="s">
        <v>171</v>
      </c>
      <c r="B49" s="64" t="s">
        <v>212</v>
      </c>
      <c r="C49" s="58" t="s">
        <v>215</v>
      </c>
      <c r="D49" s="58" t="s">
        <v>55</v>
      </c>
      <c r="E49" s="58">
        <v>2023</v>
      </c>
      <c r="F49" s="58" t="s">
        <v>260</v>
      </c>
      <c r="G49" s="58" t="s">
        <v>57</v>
      </c>
      <c r="H49" s="78" t="s">
        <v>98</v>
      </c>
      <c r="I49" s="65">
        <v>50000</v>
      </c>
      <c r="J49" s="65">
        <v>50000</v>
      </c>
      <c r="K49" s="91">
        <f>SUM(L49:M49)</f>
        <v>50000</v>
      </c>
      <c r="L49" s="68">
        <v>50000</v>
      </c>
      <c r="M49" s="91">
        <v>0</v>
      </c>
      <c r="N49" s="57" t="s">
        <v>48</v>
      </c>
      <c r="O49" s="58">
        <v>0</v>
      </c>
      <c r="P49" s="70" t="s">
        <v>52</v>
      </c>
      <c r="Q49" s="59" t="s">
        <v>48</v>
      </c>
      <c r="R49" s="59" t="s">
        <v>48</v>
      </c>
      <c r="S49" s="93" t="s">
        <v>51</v>
      </c>
      <c r="T49" s="59" t="s">
        <v>50</v>
      </c>
      <c r="U49" s="59" t="s">
        <v>48</v>
      </c>
      <c r="V49" s="59" t="s">
        <v>273</v>
      </c>
      <c r="W49" s="59" t="s">
        <v>49</v>
      </c>
      <c r="X49" s="59" t="s">
        <v>48</v>
      </c>
      <c r="Y49" s="59" t="s">
        <v>49</v>
      </c>
      <c r="Z49" s="59" t="s">
        <v>48</v>
      </c>
      <c r="AA49" s="61">
        <v>960</v>
      </c>
      <c r="AB49" s="61"/>
      <c r="AC49" s="50"/>
      <c r="AD49" s="73"/>
      <c r="AE49" s="73"/>
      <c r="AF49" s="73"/>
      <c r="AG49" s="73"/>
    </row>
    <row r="50" spans="1:33" s="74" customFormat="1" ht="228" x14ac:dyDescent="0.25">
      <c r="A50" s="55" t="s">
        <v>172</v>
      </c>
      <c r="B50" s="64" t="s">
        <v>213</v>
      </c>
      <c r="C50" s="58" t="s">
        <v>215</v>
      </c>
      <c r="D50" s="58" t="s">
        <v>55</v>
      </c>
      <c r="E50" s="58">
        <v>2023</v>
      </c>
      <c r="F50" s="58" t="s">
        <v>260</v>
      </c>
      <c r="G50" s="58" t="s">
        <v>57</v>
      </c>
      <c r="H50" s="78" t="s">
        <v>98</v>
      </c>
      <c r="I50" s="65">
        <v>50000</v>
      </c>
      <c r="J50" s="65">
        <v>50000</v>
      </c>
      <c r="K50" s="91">
        <f>SUM(L50:M50)</f>
        <v>50000</v>
      </c>
      <c r="L50" s="68">
        <v>50000</v>
      </c>
      <c r="M50" s="91">
        <v>0</v>
      </c>
      <c r="N50" s="57" t="s">
        <v>48</v>
      </c>
      <c r="O50" s="58">
        <v>0</v>
      </c>
      <c r="P50" s="70" t="s">
        <v>52</v>
      </c>
      <c r="Q50" s="59" t="s">
        <v>48</v>
      </c>
      <c r="R50" s="59" t="s">
        <v>48</v>
      </c>
      <c r="S50" s="93" t="s">
        <v>51</v>
      </c>
      <c r="T50" s="59" t="s">
        <v>50</v>
      </c>
      <c r="U50" s="59" t="s">
        <v>48</v>
      </c>
      <c r="V50" s="59" t="s">
        <v>273</v>
      </c>
      <c r="W50" s="59" t="s">
        <v>49</v>
      </c>
      <c r="X50" s="59" t="s">
        <v>48</v>
      </c>
      <c r="Y50" s="59" t="s">
        <v>49</v>
      </c>
      <c r="Z50" s="59" t="s">
        <v>48</v>
      </c>
      <c r="AA50" s="61">
        <v>700</v>
      </c>
      <c r="AB50" s="61"/>
      <c r="AC50" s="50"/>
      <c r="AD50" s="73"/>
      <c r="AE50" s="73"/>
      <c r="AF50" s="73"/>
      <c r="AG50" s="73"/>
    </row>
    <row r="51" spans="1:33" s="74" customFormat="1" ht="228" x14ac:dyDescent="0.25">
      <c r="A51" s="55" t="s">
        <v>173</v>
      </c>
      <c r="B51" s="64" t="s">
        <v>151</v>
      </c>
      <c r="C51" s="58" t="s">
        <v>152</v>
      </c>
      <c r="D51" s="50" t="s">
        <v>153</v>
      </c>
      <c r="E51" s="50">
        <v>2023</v>
      </c>
      <c r="F51" s="50" t="s">
        <v>236</v>
      </c>
      <c r="G51" s="50" t="s">
        <v>57</v>
      </c>
      <c r="H51" s="78" t="s">
        <v>98</v>
      </c>
      <c r="I51" s="69">
        <v>125330.442</v>
      </c>
      <c r="J51" s="69">
        <v>125242.242</v>
      </c>
      <c r="K51" s="69">
        <v>62621.120999999999</v>
      </c>
      <c r="L51" s="75">
        <v>56359.008999999998</v>
      </c>
      <c r="M51" s="69">
        <v>6262.1120000000001</v>
      </c>
      <c r="N51" s="57" t="s">
        <v>48</v>
      </c>
      <c r="O51" s="58">
        <v>0</v>
      </c>
      <c r="P51" s="70" t="s">
        <v>52</v>
      </c>
      <c r="Q51" s="59" t="s">
        <v>234</v>
      </c>
      <c r="R51" s="59" t="s">
        <v>235</v>
      </c>
      <c r="S51" s="93" t="s">
        <v>51</v>
      </c>
      <c r="T51" s="59" t="s">
        <v>49</v>
      </c>
      <c r="U51" s="59" t="s">
        <v>48</v>
      </c>
      <c r="V51" s="61" t="s">
        <v>233</v>
      </c>
      <c r="W51" s="61" t="s">
        <v>49</v>
      </c>
      <c r="X51" s="61" t="s">
        <v>48</v>
      </c>
      <c r="Y51" s="61" t="s">
        <v>49</v>
      </c>
      <c r="Z51" s="61" t="s">
        <v>48</v>
      </c>
      <c r="AA51" s="104">
        <v>11818</v>
      </c>
      <c r="AB51" s="104">
        <v>421</v>
      </c>
      <c r="AC51" s="50"/>
      <c r="AD51" s="73"/>
      <c r="AE51" s="73"/>
      <c r="AF51" s="73"/>
      <c r="AG51" s="73"/>
    </row>
    <row r="52" spans="1:33" s="74" customFormat="1" ht="255" x14ac:dyDescent="0.25">
      <c r="A52" s="55" t="s">
        <v>174</v>
      </c>
      <c r="B52" s="64" t="s">
        <v>148</v>
      </c>
      <c r="C52" s="58" t="s">
        <v>113</v>
      </c>
      <c r="D52" s="50" t="s">
        <v>150</v>
      </c>
      <c r="E52" s="50">
        <v>2023</v>
      </c>
      <c r="F52" s="50" t="s">
        <v>260</v>
      </c>
      <c r="G52" s="50" t="s">
        <v>57</v>
      </c>
      <c r="H52" s="78" t="s">
        <v>98</v>
      </c>
      <c r="I52" s="69">
        <v>13640.794</v>
      </c>
      <c r="J52" s="69">
        <v>13640.794</v>
      </c>
      <c r="K52" s="69">
        <v>13640.794</v>
      </c>
      <c r="L52" s="75">
        <v>13000</v>
      </c>
      <c r="M52" s="69">
        <v>640.79399999999998</v>
      </c>
      <c r="N52" s="57" t="s">
        <v>48</v>
      </c>
      <c r="O52" s="58">
        <v>0</v>
      </c>
      <c r="P52" s="70" t="s">
        <v>99</v>
      </c>
      <c r="Q52" s="59" t="s">
        <v>205</v>
      </c>
      <c r="R52" s="59" t="s">
        <v>204</v>
      </c>
      <c r="S52" s="71" t="s">
        <v>122</v>
      </c>
      <c r="T52" s="61" t="s">
        <v>49</v>
      </c>
      <c r="U52" s="59" t="s">
        <v>48</v>
      </c>
      <c r="V52" s="104" t="s">
        <v>268</v>
      </c>
      <c r="W52" s="61" t="s">
        <v>49</v>
      </c>
      <c r="X52" s="59" t="s">
        <v>48</v>
      </c>
      <c r="Y52" s="61" t="s">
        <v>49</v>
      </c>
      <c r="Z52" s="59" t="s">
        <v>48</v>
      </c>
      <c r="AA52" s="61">
        <v>271</v>
      </c>
      <c r="AB52" s="61">
        <v>8</v>
      </c>
      <c r="AC52" s="50"/>
      <c r="AD52" s="73"/>
      <c r="AE52" s="73"/>
      <c r="AF52" s="73"/>
      <c r="AG52" s="73"/>
    </row>
    <row r="53" spans="1:33" s="74" customFormat="1" ht="255" x14ac:dyDescent="0.25">
      <c r="A53" s="55" t="s">
        <v>198</v>
      </c>
      <c r="B53" s="64" t="s">
        <v>146</v>
      </c>
      <c r="C53" s="58" t="s">
        <v>113</v>
      </c>
      <c r="D53" s="50" t="s">
        <v>55</v>
      </c>
      <c r="E53" s="50" t="s">
        <v>120</v>
      </c>
      <c r="F53" s="50" t="s">
        <v>260</v>
      </c>
      <c r="G53" s="50" t="s">
        <v>149</v>
      </c>
      <c r="H53" s="78" t="s">
        <v>98</v>
      </c>
      <c r="I53" s="69">
        <v>36172.877</v>
      </c>
      <c r="J53" s="69">
        <v>36074.749000000003</v>
      </c>
      <c r="K53" s="69">
        <v>36074.749000000003</v>
      </c>
      <c r="L53" s="75">
        <v>34000</v>
      </c>
      <c r="M53" s="69">
        <v>2074.7489999999998</v>
      </c>
      <c r="N53" s="57" t="s">
        <v>48</v>
      </c>
      <c r="O53" s="58">
        <v>0</v>
      </c>
      <c r="P53" s="70" t="s">
        <v>52</v>
      </c>
      <c r="Q53" s="59" t="s">
        <v>147</v>
      </c>
      <c r="R53" s="59" t="s">
        <v>121</v>
      </c>
      <c r="S53" s="71" t="s">
        <v>122</v>
      </c>
      <c r="T53" s="59" t="s">
        <v>50</v>
      </c>
      <c r="U53" s="82" t="s">
        <v>123</v>
      </c>
      <c r="V53" s="104" t="s">
        <v>269</v>
      </c>
      <c r="W53" s="61" t="s">
        <v>49</v>
      </c>
      <c r="X53" s="59" t="s">
        <v>48</v>
      </c>
      <c r="Y53" s="61" t="s">
        <v>49</v>
      </c>
      <c r="Z53" s="59" t="s">
        <v>48</v>
      </c>
      <c r="AA53" s="61">
        <v>15000</v>
      </c>
      <c r="AB53" s="72">
        <v>15000</v>
      </c>
      <c r="AC53" s="78"/>
      <c r="AD53" s="73"/>
      <c r="AE53" s="73"/>
      <c r="AF53" s="73"/>
      <c r="AG53" s="73"/>
    </row>
    <row r="54" spans="1:33" s="113" customFormat="1" ht="228" x14ac:dyDescent="0.25">
      <c r="A54" s="55" t="s">
        <v>199</v>
      </c>
      <c r="B54" s="64" t="s">
        <v>141</v>
      </c>
      <c r="C54" s="58" t="s">
        <v>127</v>
      </c>
      <c r="D54" s="50" t="s">
        <v>140</v>
      </c>
      <c r="E54" s="50" t="s">
        <v>104</v>
      </c>
      <c r="F54" s="50" t="s">
        <v>244</v>
      </c>
      <c r="G54" s="50" t="s">
        <v>57</v>
      </c>
      <c r="H54" s="78" t="s">
        <v>98</v>
      </c>
      <c r="I54" s="69">
        <v>43210.55</v>
      </c>
      <c r="J54" s="69">
        <v>21461.485000000001</v>
      </c>
      <c r="K54" s="69">
        <f>SUM(L54:M54)</f>
        <v>21461.485000000001</v>
      </c>
      <c r="L54" s="75">
        <v>19261.485000000001</v>
      </c>
      <c r="M54" s="69">
        <v>2200</v>
      </c>
      <c r="N54" s="69" t="s">
        <v>48</v>
      </c>
      <c r="O54" s="69">
        <v>0</v>
      </c>
      <c r="P54" s="70" t="s">
        <v>52</v>
      </c>
      <c r="Q54" s="61" t="s">
        <v>245</v>
      </c>
      <c r="R54" s="105" t="s">
        <v>246</v>
      </c>
      <c r="S54" s="93" t="s">
        <v>51</v>
      </c>
      <c r="T54" s="105" t="s">
        <v>49</v>
      </c>
      <c r="U54" s="105" t="s">
        <v>48</v>
      </c>
      <c r="V54" s="61" t="s">
        <v>273</v>
      </c>
      <c r="W54" s="61" t="s">
        <v>49</v>
      </c>
      <c r="X54" s="61" t="s">
        <v>48</v>
      </c>
      <c r="Y54" s="61" t="s">
        <v>49</v>
      </c>
      <c r="Z54" s="61" t="s">
        <v>48</v>
      </c>
      <c r="AA54" s="61">
        <v>295</v>
      </c>
      <c r="AB54" s="61">
        <v>11</v>
      </c>
      <c r="AC54" s="50"/>
    </row>
    <row r="55" spans="1:33" s="113" customFormat="1" ht="228" x14ac:dyDescent="0.25">
      <c r="A55" s="55" t="s">
        <v>200</v>
      </c>
      <c r="B55" s="64" t="s">
        <v>139</v>
      </c>
      <c r="C55" s="58" t="s">
        <v>127</v>
      </c>
      <c r="D55" s="50" t="s">
        <v>140</v>
      </c>
      <c r="E55" s="50" t="s">
        <v>54</v>
      </c>
      <c r="F55" s="50" t="s">
        <v>247</v>
      </c>
      <c r="G55" s="50" t="s">
        <v>78</v>
      </c>
      <c r="H55" s="78" t="s">
        <v>98</v>
      </c>
      <c r="I55" s="69">
        <v>32412.030999999999</v>
      </c>
      <c r="J55" s="69">
        <v>32412.030999999999</v>
      </c>
      <c r="K55" s="69">
        <v>32412.030999999999</v>
      </c>
      <c r="L55" s="75">
        <v>29412.030999999999</v>
      </c>
      <c r="M55" s="69">
        <v>3000</v>
      </c>
      <c r="N55" s="69" t="s">
        <v>48</v>
      </c>
      <c r="O55" s="69">
        <v>0</v>
      </c>
      <c r="P55" s="70" t="s">
        <v>52</v>
      </c>
      <c r="Q55" s="61" t="s">
        <v>248</v>
      </c>
      <c r="R55" s="105" t="s">
        <v>249</v>
      </c>
      <c r="S55" s="93" t="s">
        <v>51</v>
      </c>
      <c r="T55" s="105" t="s">
        <v>49</v>
      </c>
      <c r="U55" s="105" t="s">
        <v>48</v>
      </c>
      <c r="V55" s="61" t="s">
        <v>273</v>
      </c>
      <c r="W55" s="61" t="s">
        <v>49</v>
      </c>
      <c r="X55" s="61" t="s">
        <v>48</v>
      </c>
      <c r="Y55" s="61" t="s">
        <v>49</v>
      </c>
      <c r="Z55" s="61" t="s">
        <v>48</v>
      </c>
      <c r="AA55" s="61">
        <v>277</v>
      </c>
      <c r="AB55" s="61">
        <v>11</v>
      </c>
      <c r="AC55" s="83"/>
    </row>
    <row r="56" spans="1:33" s="74" customFormat="1" ht="228" x14ac:dyDescent="0.25">
      <c r="A56" s="55" t="s">
        <v>201</v>
      </c>
      <c r="B56" s="64" t="s">
        <v>108</v>
      </c>
      <c r="C56" s="50" t="s">
        <v>145</v>
      </c>
      <c r="D56" s="50" t="s">
        <v>106</v>
      </c>
      <c r="E56" s="50" t="s">
        <v>107</v>
      </c>
      <c r="F56" s="50" t="s">
        <v>110</v>
      </c>
      <c r="G56" s="50" t="s">
        <v>57</v>
      </c>
      <c r="H56" s="78" t="s">
        <v>98</v>
      </c>
      <c r="I56" s="76">
        <v>16054.294</v>
      </c>
      <c r="J56" s="76">
        <v>16054.294</v>
      </c>
      <c r="K56" s="69">
        <f t="shared" ref="K56:K61" si="8">SUM(L56:M56)</f>
        <v>16054.294</v>
      </c>
      <c r="L56" s="77">
        <v>16054.294</v>
      </c>
      <c r="M56" s="69">
        <v>0</v>
      </c>
      <c r="N56" s="69" t="s">
        <v>48</v>
      </c>
      <c r="O56" s="69">
        <v>0</v>
      </c>
      <c r="P56" s="70" t="s">
        <v>52</v>
      </c>
      <c r="Q56" s="104" t="s">
        <v>48</v>
      </c>
      <c r="R56" s="104" t="s">
        <v>48</v>
      </c>
      <c r="S56" s="93" t="s">
        <v>51</v>
      </c>
      <c r="T56" s="59" t="s">
        <v>49</v>
      </c>
      <c r="U56" s="106" t="s">
        <v>48</v>
      </c>
      <c r="V56" s="61" t="s">
        <v>273</v>
      </c>
      <c r="W56" s="61" t="s">
        <v>49</v>
      </c>
      <c r="X56" s="61" t="s">
        <v>48</v>
      </c>
      <c r="Y56" s="61" t="s">
        <v>49</v>
      </c>
      <c r="Z56" s="61" t="s">
        <v>48</v>
      </c>
      <c r="AA56" s="104">
        <v>65</v>
      </c>
      <c r="AB56" s="104">
        <v>8</v>
      </c>
      <c r="AC56" s="83"/>
      <c r="AD56" s="73"/>
      <c r="AE56" s="73"/>
      <c r="AF56" s="73"/>
      <c r="AG56" s="73"/>
    </row>
    <row r="57" spans="1:33" s="74" customFormat="1" ht="228" x14ac:dyDescent="0.25">
      <c r="A57" s="55" t="s">
        <v>202</v>
      </c>
      <c r="B57" s="107" t="s">
        <v>109</v>
      </c>
      <c r="C57" s="50" t="s">
        <v>145</v>
      </c>
      <c r="D57" s="50" t="s">
        <v>106</v>
      </c>
      <c r="E57" s="50" t="s">
        <v>107</v>
      </c>
      <c r="F57" s="50" t="s">
        <v>242</v>
      </c>
      <c r="G57" s="50" t="s">
        <v>57</v>
      </c>
      <c r="H57" s="78" t="s">
        <v>98</v>
      </c>
      <c r="I57" s="76">
        <v>2678.7280000000001</v>
      </c>
      <c r="J57" s="76">
        <v>2678.7280000000001</v>
      </c>
      <c r="K57" s="69">
        <f t="shared" si="8"/>
        <v>2678.7280000000001</v>
      </c>
      <c r="L57" s="77">
        <f>J57-M57</f>
        <v>1978.7280000000001</v>
      </c>
      <c r="M57" s="69">
        <v>700</v>
      </c>
      <c r="N57" s="69" t="s">
        <v>48</v>
      </c>
      <c r="O57" s="69">
        <v>0</v>
      </c>
      <c r="P57" s="70" t="s">
        <v>52</v>
      </c>
      <c r="Q57" s="104" t="s">
        <v>179</v>
      </c>
      <c r="R57" s="108" t="s">
        <v>180</v>
      </c>
      <c r="S57" s="93" t="s">
        <v>51</v>
      </c>
      <c r="T57" s="59" t="s">
        <v>49</v>
      </c>
      <c r="U57" s="106" t="s">
        <v>48</v>
      </c>
      <c r="V57" s="61" t="s">
        <v>273</v>
      </c>
      <c r="W57" s="61" t="s">
        <v>49</v>
      </c>
      <c r="X57" s="61" t="s">
        <v>48</v>
      </c>
      <c r="Y57" s="61" t="s">
        <v>49</v>
      </c>
      <c r="Z57" s="61" t="s">
        <v>48</v>
      </c>
      <c r="AA57" s="104">
        <v>3208</v>
      </c>
      <c r="AB57" s="104">
        <v>25</v>
      </c>
      <c r="AC57" s="83"/>
      <c r="AD57" s="73"/>
      <c r="AE57" s="73"/>
      <c r="AF57" s="73"/>
      <c r="AG57" s="73"/>
    </row>
    <row r="58" spans="1:33" s="74" customFormat="1" ht="228" x14ac:dyDescent="0.25">
      <c r="A58" s="55" t="s">
        <v>220</v>
      </c>
      <c r="B58" s="64" t="s">
        <v>276</v>
      </c>
      <c r="C58" s="50" t="s">
        <v>137</v>
      </c>
      <c r="D58" s="50" t="s">
        <v>138</v>
      </c>
      <c r="E58" s="50" t="s">
        <v>54</v>
      </c>
      <c r="F58" s="50" t="s">
        <v>260</v>
      </c>
      <c r="G58" s="50" t="s">
        <v>57</v>
      </c>
      <c r="H58" s="78" t="s">
        <v>98</v>
      </c>
      <c r="I58" s="69">
        <v>1921.106</v>
      </c>
      <c r="J58" s="69">
        <v>1921.106</v>
      </c>
      <c r="K58" s="69">
        <f t="shared" si="8"/>
        <v>1921.106</v>
      </c>
      <c r="L58" s="75">
        <v>1871.106</v>
      </c>
      <c r="M58" s="69">
        <v>50</v>
      </c>
      <c r="N58" s="57" t="s">
        <v>48</v>
      </c>
      <c r="O58" s="58">
        <v>0</v>
      </c>
      <c r="P58" s="70" t="s">
        <v>52</v>
      </c>
      <c r="Q58" s="59" t="s">
        <v>48</v>
      </c>
      <c r="R58" s="59" t="s">
        <v>48</v>
      </c>
      <c r="S58" s="93" t="s">
        <v>51</v>
      </c>
      <c r="T58" s="59" t="s">
        <v>50</v>
      </c>
      <c r="U58" s="82" t="s">
        <v>100</v>
      </c>
      <c r="V58" s="61" t="s">
        <v>273</v>
      </c>
      <c r="W58" s="61" t="s">
        <v>49</v>
      </c>
      <c r="X58" s="61" t="s">
        <v>48</v>
      </c>
      <c r="Y58" s="61" t="s">
        <v>49</v>
      </c>
      <c r="Z58" s="61" t="s">
        <v>48</v>
      </c>
      <c r="AA58" s="61">
        <v>4500</v>
      </c>
      <c r="AB58" s="61">
        <v>320</v>
      </c>
      <c r="AC58" s="115"/>
      <c r="AD58" s="73"/>
      <c r="AE58" s="73"/>
      <c r="AF58" s="73"/>
      <c r="AG58" s="73"/>
    </row>
    <row r="59" spans="1:33" s="74" customFormat="1" ht="228" x14ac:dyDescent="0.25">
      <c r="A59" s="55" t="s">
        <v>221</v>
      </c>
      <c r="B59" s="64" t="s">
        <v>277</v>
      </c>
      <c r="C59" s="50" t="s">
        <v>124</v>
      </c>
      <c r="D59" s="50" t="s">
        <v>138</v>
      </c>
      <c r="E59" s="50">
        <v>2023</v>
      </c>
      <c r="F59" s="50" t="s">
        <v>260</v>
      </c>
      <c r="G59" s="50" t="s">
        <v>57</v>
      </c>
      <c r="H59" s="78" t="s">
        <v>98</v>
      </c>
      <c r="I59" s="69">
        <v>829.8</v>
      </c>
      <c r="J59" s="69">
        <v>829.8</v>
      </c>
      <c r="K59" s="69">
        <f t="shared" si="8"/>
        <v>829.8</v>
      </c>
      <c r="L59" s="75">
        <v>802</v>
      </c>
      <c r="M59" s="69">
        <v>27.8</v>
      </c>
      <c r="N59" s="57" t="s">
        <v>48</v>
      </c>
      <c r="O59" s="58">
        <v>0</v>
      </c>
      <c r="P59" s="70" t="s">
        <v>52</v>
      </c>
      <c r="Q59" s="59" t="s">
        <v>48</v>
      </c>
      <c r="R59" s="59" t="s">
        <v>48</v>
      </c>
      <c r="S59" s="93" t="s">
        <v>51</v>
      </c>
      <c r="T59" s="59" t="s">
        <v>50</v>
      </c>
      <c r="U59" s="82" t="s">
        <v>101</v>
      </c>
      <c r="V59" s="61" t="s">
        <v>273</v>
      </c>
      <c r="W59" s="61" t="s">
        <v>49</v>
      </c>
      <c r="X59" s="61" t="s">
        <v>48</v>
      </c>
      <c r="Y59" s="61" t="s">
        <v>49</v>
      </c>
      <c r="Z59" s="61" t="s">
        <v>48</v>
      </c>
      <c r="AA59" s="61">
        <v>6138</v>
      </c>
      <c r="AB59" s="61">
        <v>320</v>
      </c>
      <c r="AC59" s="115"/>
      <c r="AD59" s="73"/>
      <c r="AE59" s="73"/>
      <c r="AF59" s="73"/>
      <c r="AG59" s="73"/>
    </row>
    <row r="60" spans="1:33" s="74" customFormat="1" ht="228" x14ac:dyDescent="0.25">
      <c r="A60" s="55" t="s">
        <v>222</v>
      </c>
      <c r="B60" s="64" t="s">
        <v>278</v>
      </c>
      <c r="C60" s="50" t="s">
        <v>137</v>
      </c>
      <c r="D60" s="50" t="s">
        <v>138</v>
      </c>
      <c r="E60" s="50" t="s">
        <v>54</v>
      </c>
      <c r="F60" s="50" t="s">
        <v>260</v>
      </c>
      <c r="G60" s="50" t="s">
        <v>57</v>
      </c>
      <c r="H60" s="78" t="s">
        <v>98</v>
      </c>
      <c r="I60" s="69">
        <v>1400</v>
      </c>
      <c r="J60" s="69">
        <v>1400</v>
      </c>
      <c r="K60" s="69">
        <f t="shared" si="8"/>
        <v>1400</v>
      </c>
      <c r="L60" s="75">
        <v>1330</v>
      </c>
      <c r="M60" s="69">
        <v>70</v>
      </c>
      <c r="N60" s="57" t="s">
        <v>48</v>
      </c>
      <c r="O60" s="58">
        <v>0</v>
      </c>
      <c r="P60" s="70" t="s">
        <v>52</v>
      </c>
      <c r="Q60" s="59" t="s">
        <v>48</v>
      </c>
      <c r="R60" s="59" t="s">
        <v>48</v>
      </c>
      <c r="S60" s="93" t="s">
        <v>51</v>
      </c>
      <c r="T60" s="59" t="s">
        <v>50</v>
      </c>
      <c r="U60" s="82" t="s">
        <v>102</v>
      </c>
      <c r="V60" s="61" t="s">
        <v>273</v>
      </c>
      <c r="W60" s="61" t="s">
        <v>49</v>
      </c>
      <c r="X60" s="61" t="s">
        <v>48</v>
      </c>
      <c r="Y60" s="61" t="s">
        <v>49</v>
      </c>
      <c r="Z60" s="61" t="s">
        <v>48</v>
      </c>
      <c r="AA60" s="61">
        <v>450</v>
      </c>
      <c r="AB60" s="61">
        <v>300</v>
      </c>
      <c r="AC60" s="115"/>
      <c r="AD60" s="73"/>
      <c r="AE60" s="73"/>
      <c r="AF60" s="73"/>
      <c r="AG60" s="73"/>
    </row>
    <row r="61" spans="1:33" s="74" customFormat="1" ht="228" x14ac:dyDescent="0.25">
      <c r="A61" s="55" t="s">
        <v>223</v>
      </c>
      <c r="B61" s="64" t="s">
        <v>279</v>
      </c>
      <c r="C61" s="50" t="s">
        <v>124</v>
      </c>
      <c r="D61" s="50" t="s">
        <v>138</v>
      </c>
      <c r="E61" s="50" t="s">
        <v>54</v>
      </c>
      <c r="F61" s="50" t="s">
        <v>260</v>
      </c>
      <c r="G61" s="50" t="s">
        <v>57</v>
      </c>
      <c r="H61" s="78" t="s">
        <v>98</v>
      </c>
      <c r="I61" s="69">
        <v>1300.92</v>
      </c>
      <c r="J61" s="69">
        <v>1300.92</v>
      </c>
      <c r="K61" s="69">
        <f t="shared" si="8"/>
        <v>1300.92</v>
      </c>
      <c r="L61" s="75">
        <v>1250.92</v>
      </c>
      <c r="M61" s="69">
        <v>50</v>
      </c>
      <c r="N61" s="57" t="s">
        <v>48</v>
      </c>
      <c r="O61" s="58">
        <v>0</v>
      </c>
      <c r="P61" s="70" t="s">
        <v>52</v>
      </c>
      <c r="Q61" s="59" t="s">
        <v>48</v>
      </c>
      <c r="R61" s="59" t="s">
        <v>48</v>
      </c>
      <c r="S61" s="93" t="s">
        <v>51</v>
      </c>
      <c r="T61" s="59" t="s">
        <v>50</v>
      </c>
      <c r="U61" s="82" t="s">
        <v>103</v>
      </c>
      <c r="V61" s="61" t="s">
        <v>273</v>
      </c>
      <c r="W61" s="61" t="s">
        <v>49</v>
      </c>
      <c r="X61" s="61" t="s">
        <v>48</v>
      </c>
      <c r="Y61" s="61" t="s">
        <v>49</v>
      </c>
      <c r="Z61" s="61" t="s">
        <v>48</v>
      </c>
      <c r="AA61" s="61">
        <v>4200</v>
      </c>
      <c r="AB61" s="61">
        <v>300</v>
      </c>
      <c r="AC61" s="115"/>
      <c r="AD61" s="73"/>
      <c r="AE61" s="73"/>
      <c r="AF61" s="73"/>
      <c r="AG61" s="73"/>
    </row>
    <row r="62" spans="1:33" s="113" customFormat="1" ht="228" x14ac:dyDescent="0.25">
      <c r="A62" s="55" t="s">
        <v>224</v>
      </c>
      <c r="B62" s="64" t="s">
        <v>280</v>
      </c>
      <c r="C62" s="58" t="s">
        <v>142</v>
      </c>
      <c r="D62" s="50" t="s">
        <v>143</v>
      </c>
      <c r="E62" s="50">
        <v>2023</v>
      </c>
      <c r="F62" s="50" t="s">
        <v>260</v>
      </c>
      <c r="G62" s="50" t="s">
        <v>57</v>
      </c>
      <c r="H62" s="78" t="s">
        <v>98</v>
      </c>
      <c r="I62" s="69">
        <v>5000</v>
      </c>
      <c r="J62" s="69">
        <v>5000</v>
      </c>
      <c r="K62" s="69">
        <v>5000</v>
      </c>
      <c r="L62" s="75">
        <v>4500</v>
      </c>
      <c r="M62" s="69">
        <v>500</v>
      </c>
      <c r="N62" s="69" t="s">
        <v>48</v>
      </c>
      <c r="O62" s="69">
        <v>0</v>
      </c>
      <c r="P62" s="70" t="s">
        <v>52</v>
      </c>
      <c r="Q62" s="59" t="s">
        <v>48</v>
      </c>
      <c r="R62" s="59" t="s">
        <v>48</v>
      </c>
      <c r="S62" s="93" t="s">
        <v>51</v>
      </c>
      <c r="T62" s="59" t="s">
        <v>49</v>
      </c>
      <c r="U62" s="59" t="s">
        <v>48</v>
      </c>
      <c r="V62" s="61" t="s">
        <v>273</v>
      </c>
      <c r="W62" s="61" t="s">
        <v>49</v>
      </c>
      <c r="X62" s="61" t="s">
        <v>48</v>
      </c>
      <c r="Y62" s="61" t="s">
        <v>49</v>
      </c>
      <c r="Z62" s="61" t="s">
        <v>48</v>
      </c>
      <c r="AA62" s="61">
        <v>316</v>
      </c>
      <c r="AB62" s="61"/>
      <c r="AC62" s="50"/>
    </row>
    <row r="63" spans="1:33" s="113" customFormat="1" ht="228" x14ac:dyDescent="0.25">
      <c r="A63" s="55" t="s">
        <v>225</v>
      </c>
      <c r="B63" s="64" t="s">
        <v>105</v>
      </c>
      <c r="C63" s="58" t="s">
        <v>144</v>
      </c>
      <c r="D63" s="50" t="s">
        <v>143</v>
      </c>
      <c r="E63" s="50">
        <v>2023</v>
      </c>
      <c r="F63" s="50" t="s">
        <v>260</v>
      </c>
      <c r="G63" s="50" t="s">
        <v>57</v>
      </c>
      <c r="H63" s="78" t="s">
        <v>98</v>
      </c>
      <c r="I63" s="69">
        <v>5000</v>
      </c>
      <c r="J63" s="69">
        <v>5000</v>
      </c>
      <c r="K63" s="69">
        <v>5000</v>
      </c>
      <c r="L63" s="75">
        <v>4500</v>
      </c>
      <c r="M63" s="69">
        <v>500</v>
      </c>
      <c r="N63" s="69" t="s">
        <v>48</v>
      </c>
      <c r="O63" s="69">
        <v>0</v>
      </c>
      <c r="P63" s="70" t="s">
        <v>52</v>
      </c>
      <c r="Q63" s="59" t="s">
        <v>48</v>
      </c>
      <c r="R63" s="59" t="s">
        <v>48</v>
      </c>
      <c r="S63" s="93" t="s">
        <v>51</v>
      </c>
      <c r="T63" s="59" t="s">
        <v>49</v>
      </c>
      <c r="U63" s="59" t="s">
        <v>48</v>
      </c>
      <c r="V63" s="61" t="s">
        <v>273</v>
      </c>
      <c r="W63" s="61" t="s">
        <v>49</v>
      </c>
      <c r="X63" s="61" t="s">
        <v>48</v>
      </c>
      <c r="Y63" s="61" t="s">
        <v>49</v>
      </c>
      <c r="Z63" s="61" t="s">
        <v>48</v>
      </c>
      <c r="AA63" s="61">
        <v>342</v>
      </c>
      <c r="AB63" s="72"/>
      <c r="AC63" s="50"/>
    </row>
    <row r="64" spans="1:33" s="74" customFormat="1" ht="60" customHeight="1" x14ac:dyDescent="0.25">
      <c r="A64" s="109"/>
      <c r="B64" s="95" t="s">
        <v>43</v>
      </c>
      <c r="C64" s="58"/>
      <c r="D64" s="96"/>
      <c r="E64" s="97"/>
      <c r="F64" s="97"/>
      <c r="G64" s="50"/>
      <c r="H64" s="50"/>
      <c r="I64" s="100">
        <f t="shared" ref="I64:O64" si="9">SUM(I35:I63)</f>
        <v>966182.23100000015</v>
      </c>
      <c r="J64" s="100">
        <f t="shared" si="9"/>
        <v>944246.83799999999</v>
      </c>
      <c r="K64" s="100">
        <f t="shared" si="9"/>
        <v>518712.07989999995</v>
      </c>
      <c r="L64" s="100">
        <f t="shared" si="9"/>
        <v>491329.03291000001</v>
      </c>
      <c r="M64" s="100">
        <f t="shared" si="9"/>
        <v>27383.046989999999</v>
      </c>
      <c r="N64" s="100">
        <f t="shared" si="9"/>
        <v>0</v>
      </c>
      <c r="O64" s="100">
        <f t="shared" si="9"/>
        <v>0</v>
      </c>
      <c r="P64" s="70"/>
      <c r="Q64" s="104"/>
      <c r="R64" s="106"/>
      <c r="S64" s="106"/>
      <c r="T64" s="106"/>
      <c r="U64" s="106"/>
      <c r="V64" s="88"/>
      <c r="W64" s="88"/>
      <c r="X64" s="88"/>
      <c r="Y64" s="88"/>
      <c r="Z64" s="88"/>
      <c r="AA64" s="88"/>
      <c r="AB64" s="88"/>
      <c r="AC64" s="83"/>
      <c r="AD64" s="73"/>
      <c r="AE64" s="73"/>
      <c r="AF64" s="73"/>
      <c r="AG64" s="73"/>
    </row>
    <row r="65" spans="1:33" s="125" customFormat="1" ht="20.45" customHeight="1" x14ac:dyDescent="0.35">
      <c r="A65" s="133"/>
      <c r="B65" s="133"/>
      <c r="C65" s="133"/>
      <c r="D65" s="133"/>
      <c r="E65" s="133"/>
      <c r="F65" s="133"/>
      <c r="G65" s="133"/>
      <c r="H65" s="133"/>
      <c r="I65" s="133"/>
      <c r="J65" s="133"/>
      <c r="K65" s="120"/>
      <c r="L65" s="121"/>
      <c r="M65" s="122"/>
      <c r="N65" s="122"/>
      <c r="O65" s="120"/>
      <c r="P65" s="123"/>
      <c r="Q65" s="124"/>
      <c r="R65" s="124"/>
      <c r="S65" s="124"/>
      <c r="T65" s="124"/>
      <c r="U65" s="124"/>
      <c r="V65" s="89"/>
      <c r="W65" s="89"/>
      <c r="X65" s="89"/>
      <c r="Y65" s="89"/>
      <c r="Z65" s="89"/>
      <c r="AA65" s="89"/>
      <c r="AB65" s="89"/>
    </row>
    <row r="66" spans="1:33" s="130" customFormat="1" ht="20.45" customHeight="1" x14ac:dyDescent="0.2">
      <c r="A66" s="135"/>
      <c r="B66" s="135"/>
      <c r="C66" s="135"/>
      <c r="D66" s="135"/>
      <c r="E66" s="126"/>
      <c r="F66" s="126"/>
      <c r="G66" s="126"/>
      <c r="H66" s="126"/>
      <c r="I66" s="90"/>
      <c r="J66" s="90"/>
      <c r="K66" s="90"/>
      <c r="L66" s="127"/>
      <c r="M66" s="128"/>
      <c r="N66" s="128"/>
      <c r="O66" s="90"/>
      <c r="P66" s="129"/>
      <c r="V66" s="90"/>
      <c r="W66" s="90"/>
      <c r="X66" s="90"/>
      <c r="Y66" s="90"/>
      <c r="Z66" s="90"/>
      <c r="AA66" s="90"/>
      <c r="AB66" s="90"/>
      <c r="AD66" s="129"/>
      <c r="AE66" s="129"/>
      <c r="AF66" s="129"/>
      <c r="AG66" s="129"/>
    </row>
    <row r="67" spans="1:33" s="130" customFormat="1" x14ac:dyDescent="0.3">
      <c r="A67" s="131"/>
      <c r="B67" s="131"/>
      <c r="C67" s="131"/>
      <c r="D67" s="132"/>
      <c r="E67" s="126"/>
      <c r="F67" s="126"/>
      <c r="G67" s="126"/>
      <c r="H67" s="126"/>
      <c r="I67" s="90"/>
      <c r="J67" s="90"/>
      <c r="K67" s="90"/>
      <c r="L67" s="127"/>
      <c r="M67" s="128"/>
      <c r="N67" s="128"/>
      <c r="O67" s="90"/>
      <c r="P67" s="129"/>
      <c r="V67" s="90"/>
      <c r="W67" s="90"/>
      <c r="X67" s="90"/>
      <c r="Y67" s="90"/>
      <c r="Z67" s="90"/>
      <c r="AA67" s="90"/>
      <c r="AB67" s="90"/>
      <c r="AD67" s="129"/>
      <c r="AE67" s="129"/>
      <c r="AF67" s="129"/>
      <c r="AG67" s="129"/>
    </row>
    <row r="68" spans="1:33" s="130" customFormat="1" x14ac:dyDescent="0.3">
      <c r="A68" s="131"/>
      <c r="B68" s="131"/>
      <c r="C68" s="131"/>
      <c r="D68" s="132"/>
      <c r="E68" s="126"/>
      <c r="F68" s="126"/>
      <c r="G68" s="126"/>
      <c r="H68" s="126"/>
      <c r="I68" s="90"/>
      <c r="J68" s="90"/>
      <c r="K68" s="90"/>
      <c r="L68" s="127"/>
      <c r="M68" s="128"/>
      <c r="N68" s="128"/>
      <c r="O68" s="90"/>
      <c r="P68" s="129"/>
      <c r="V68" s="90"/>
      <c r="W68" s="90"/>
      <c r="X68" s="90"/>
      <c r="Y68" s="90"/>
      <c r="Z68" s="90"/>
      <c r="AA68" s="90"/>
      <c r="AB68" s="90"/>
      <c r="AD68" s="129"/>
      <c r="AE68" s="129"/>
      <c r="AF68" s="129"/>
      <c r="AG68" s="129"/>
    </row>
  </sheetData>
  <protectedRanges>
    <protectedRange algorithmName="SHA-512" hashValue="n6N6uEmqMGR1DrpcXO/EjshPI+PTm36AbX31dVRtNhwzfhXHX101LEvuytCMG7uLS2KfL7ruiNVfAG4RrZP39A==" saltValue="Xr0fkzxTZ8u1EoDurOUp+g==" spinCount="100000" sqref="B20:B21" name="Діапазон1_5"/>
  </protectedRanges>
  <autoFilter ref="A7:AC7" xr:uid="{00000000-0009-0000-0000-000000000000}"/>
  <mergeCells count="37">
    <mergeCell ref="A2:AC2"/>
    <mergeCell ref="A1:AC1"/>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 ref="K4:K6"/>
    <mergeCell ref="Q4:Q6"/>
    <mergeCell ref="R4:R6"/>
    <mergeCell ref="W3:W6"/>
    <mergeCell ref="S3:S6"/>
    <mergeCell ref="T3:T6"/>
    <mergeCell ref="U3:U6"/>
    <mergeCell ref="Y3:Y6"/>
    <mergeCell ref="X4:X6"/>
    <mergeCell ref="Z4:Z6"/>
    <mergeCell ref="AA4:AA6"/>
    <mergeCell ref="AB4:AB6"/>
    <mergeCell ref="A65:J65"/>
    <mergeCell ref="B3:B6"/>
    <mergeCell ref="C3:C6"/>
    <mergeCell ref="A66:D66"/>
    <mergeCell ref="I4:I6"/>
    <mergeCell ref="F3:F6"/>
    <mergeCell ref="J4:J6"/>
    <mergeCell ref="H3:H6"/>
  </mergeCells>
  <phoneticPr fontId="30" type="noConversion"/>
  <dataValidations count="1">
    <dataValidation allowBlank="1" showInputMessage="1" showErrorMessage="1" promptTitle="Увага!" prompt="Зазначте назву об'єкту" sqref="B20:B21" xr:uid="{AA4EB4CB-0192-490C-B361-D411D62081A7}"/>
  </dataValidation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Подюк Юлія Вікторівна</cp:lastModifiedBy>
  <cp:lastPrinted>2023-05-10T07:15:33Z</cp:lastPrinted>
  <dcterms:created xsi:type="dcterms:W3CDTF">2020-02-19T16:04:40Z</dcterms:created>
  <dcterms:modified xsi:type="dcterms:W3CDTF">2023-05-10T13:12:41Z</dcterms:modified>
</cp:coreProperties>
</file>